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0490" windowHeight="7755" activeTab="1"/>
  </bookViews>
  <sheets>
    <sheet name="SUMMARY" sheetId="12" r:id="rId1"/>
    <sheet name="MAIN | LembarPenilaian" sheetId="11" r:id="rId2"/>
    <sheet name="EXAMPLE | LembarPenilaian" sheetId="7" r:id="rId3"/>
    <sheet name="old | EXAMPLE | LembarPenilaian" sheetId="4" state="hidden" r:id="rId4"/>
    <sheet name="PRINTED | BeritaAcara" sheetId="10" state="hidden" r:id="rId5"/>
    <sheet name="old | PRINTED | LembarPenilaian" sheetId="6" state="hidden" r:id="rId6"/>
    <sheet name="DATABASE | Asisten" sheetId="3" state="hidden" r:id="rId7"/>
    <sheet name="DATABASE | Praktikan" sheetId="2" state="hidden" r:id="rId8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2" l="1"/>
  <c r="D54" i="11" l="1"/>
  <c r="AK54" i="11" l="1"/>
  <c r="AJ54" i="11"/>
  <c r="AM54" i="11"/>
  <c r="AH54" i="11"/>
  <c r="AK43" i="11"/>
  <c r="AH43" i="11"/>
  <c r="AM43" i="11"/>
  <c r="AJ43" i="11"/>
  <c r="AK28" i="11"/>
  <c r="AH28" i="11"/>
  <c r="AM28" i="11"/>
  <c r="AJ28" i="11"/>
  <c r="AG28" i="11"/>
  <c r="AM36" i="11"/>
  <c r="AK36" i="11"/>
  <c r="AJ36" i="11"/>
  <c r="AE36" i="11"/>
  <c r="AH36" i="11"/>
  <c r="B22" i="12"/>
  <c r="B23" i="12"/>
  <c r="C23" i="12"/>
  <c r="A23" i="12"/>
  <c r="C22" i="12"/>
  <c r="A22" i="12"/>
  <c r="B5" i="12" l="1"/>
  <c r="C5" i="12"/>
  <c r="B6" i="12"/>
  <c r="C6" i="12"/>
  <c r="C7" i="12"/>
  <c r="A5" i="12"/>
  <c r="A6" i="12"/>
  <c r="A7" i="12"/>
  <c r="A8" i="12"/>
  <c r="A4" i="12"/>
  <c r="A10" i="12"/>
  <c r="C12" i="12" l="1"/>
  <c r="C13" i="12"/>
  <c r="B14" i="12"/>
  <c r="C14" i="12"/>
  <c r="B15" i="12"/>
  <c r="C15" i="12"/>
  <c r="B16" i="12"/>
  <c r="C16" i="12"/>
  <c r="B17" i="12"/>
  <c r="C17" i="12"/>
  <c r="B18" i="12"/>
  <c r="C18" i="12"/>
  <c r="B19" i="12"/>
  <c r="C19" i="12"/>
  <c r="B20" i="12"/>
  <c r="C20" i="12"/>
  <c r="B21" i="12"/>
  <c r="C21" i="12"/>
  <c r="A12" i="12"/>
  <c r="A13" i="12"/>
  <c r="A14" i="12"/>
  <c r="A15" i="12"/>
  <c r="A16" i="12"/>
  <c r="A17" i="12"/>
  <c r="A18" i="12"/>
  <c r="A19" i="12"/>
  <c r="A20" i="12"/>
  <c r="A21" i="12"/>
  <c r="B12" i="7" l="1"/>
  <c r="B13" i="7"/>
  <c r="B14" i="7"/>
  <c r="B15" i="7"/>
  <c r="B16" i="7"/>
  <c r="B17" i="7"/>
  <c r="B18" i="7"/>
  <c r="B19" i="7"/>
  <c r="B20" i="7"/>
  <c r="B11" i="7"/>
  <c r="B13" i="12"/>
  <c r="B12" i="12"/>
  <c r="AG54" i="11"/>
  <c r="AE54" i="11"/>
  <c r="AD54" i="11"/>
  <c r="AB54" i="11"/>
  <c r="AA54" i="11"/>
  <c r="Y54" i="11"/>
  <c r="X54" i="11"/>
  <c r="V54" i="11"/>
  <c r="U54" i="11"/>
  <c r="S54" i="11"/>
  <c r="R54" i="11"/>
  <c r="P54" i="11"/>
  <c r="O54" i="11"/>
  <c r="M54" i="11"/>
  <c r="L54" i="11"/>
  <c r="J54" i="11"/>
  <c r="I54" i="11"/>
  <c r="G54" i="11"/>
  <c r="F54" i="11"/>
  <c r="AG43" i="11"/>
  <c r="AE43" i="11"/>
  <c r="AD43" i="11"/>
  <c r="AB43" i="11"/>
  <c r="AA43" i="11"/>
  <c r="Y43" i="11"/>
  <c r="X43" i="11"/>
  <c r="V43" i="11"/>
  <c r="U43" i="11"/>
  <c r="S43" i="11"/>
  <c r="R43" i="11"/>
  <c r="P43" i="11"/>
  <c r="O43" i="11"/>
  <c r="M43" i="11"/>
  <c r="L43" i="11"/>
  <c r="J43" i="11"/>
  <c r="I43" i="11"/>
  <c r="G43" i="11"/>
  <c r="F43" i="11"/>
  <c r="D43" i="11"/>
  <c r="AG36" i="11"/>
  <c r="AD36" i="11"/>
  <c r="AB36" i="11"/>
  <c r="AA36" i="11"/>
  <c r="Y36" i="11"/>
  <c r="X36" i="11"/>
  <c r="V36" i="11"/>
  <c r="U36" i="11"/>
  <c r="S36" i="11"/>
  <c r="R36" i="11"/>
  <c r="P36" i="11"/>
  <c r="O36" i="11"/>
  <c r="M36" i="11"/>
  <c r="L36" i="11"/>
  <c r="J36" i="11"/>
  <c r="I36" i="11"/>
  <c r="G36" i="11"/>
  <c r="F36" i="11"/>
  <c r="D36" i="11"/>
  <c r="AE28" i="11"/>
  <c r="AD28" i="11"/>
  <c r="AB28" i="11"/>
  <c r="AA28" i="11"/>
  <c r="Y28" i="11"/>
  <c r="X28" i="11"/>
  <c r="V28" i="11"/>
  <c r="U28" i="11"/>
  <c r="S28" i="11"/>
  <c r="R28" i="11"/>
  <c r="P28" i="11"/>
  <c r="O28" i="11"/>
  <c r="M28" i="11"/>
  <c r="L28" i="11"/>
  <c r="J28" i="11"/>
  <c r="I28" i="11"/>
  <c r="G28" i="11"/>
  <c r="F28" i="11"/>
  <c r="D28" i="11"/>
  <c r="D18" i="12" l="1"/>
  <c r="R18" i="11"/>
  <c r="R17" i="11"/>
  <c r="R12" i="11"/>
  <c r="R14" i="11"/>
  <c r="R16" i="11"/>
  <c r="R19" i="11"/>
  <c r="R15" i="11"/>
  <c r="D23" i="12"/>
  <c r="R20" i="11"/>
  <c r="D21" i="12"/>
  <c r="D20" i="12"/>
  <c r="D19" i="12"/>
  <c r="D15" i="12"/>
  <c r="D13" i="12"/>
  <c r="D17" i="12"/>
  <c r="D16" i="12"/>
  <c r="D14" i="12"/>
  <c r="D12" i="12"/>
  <c r="R11" i="11"/>
  <c r="R13" i="11"/>
  <c r="AG29" i="10"/>
  <c r="B5" i="7"/>
  <c r="D17" i="7"/>
  <c r="D16" i="7"/>
  <c r="D15" i="7"/>
  <c r="D14" i="7"/>
  <c r="D13" i="7"/>
  <c r="D12" i="7"/>
  <c r="AG52" i="7"/>
  <c r="AE52" i="7"/>
  <c r="M20" i="7" s="1"/>
  <c r="AD52" i="7"/>
  <c r="AB52" i="7"/>
  <c r="M19" i="7" s="1"/>
  <c r="AA52" i="7"/>
  <c r="Y52" i="7"/>
  <c r="M18" i="7" s="1"/>
  <c r="X52" i="7"/>
  <c r="O17" i="7" s="1"/>
  <c r="V52" i="7"/>
  <c r="M17" i="7" s="1"/>
  <c r="U52" i="7"/>
  <c r="S52" i="7"/>
  <c r="M16" i="7" s="1"/>
  <c r="R52" i="7"/>
  <c r="O15" i="7" s="1"/>
  <c r="P52" i="7"/>
  <c r="M15" i="7" s="1"/>
  <c r="O52" i="7"/>
  <c r="M52" i="7"/>
  <c r="M14" i="7" s="1"/>
  <c r="L52" i="7"/>
  <c r="J52" i="7"/>
  <c r="M13" i="7" s="1"/>
  <c r="I52" i="7"/>
  <c r="G52" i="7"/>
  <c r="M12" i="7" s="1"/>
  <c r="D52" i="7"/>
  <c r="M11" i="7" s="1"/>
  <c r="AG41" i="7"/>
  <c r="L20" i="7" s="1"/>
  <c r="AE41" i="7"/>
  <c r="J20" i="7" s="1"/>
  <c r="AD41" i="7"/>
  <c r="AB41" i="7"/>
  <c r="J19" i="7" s="1"/>
  <c r="AA41" i="7"/>
  <c r="L18" i="7" s="1"/>
  <c r="Y41" i="7"/>
  <c r="J18" i="7" s="1"/>
  <c r="X41" i="7"/>
  <c r="L17" i="7" s="1"/>
  <c r="V41" i="7"/>
  <c r="J17" i="7" s="1"/>
  <c r="U41" i="7"/>
  <c r="L16" i="7" s="1"/>
  <c r="S41" i="7"/>
  <c r="J16" i="7" s="1"/>
  <c r="R41" i="7"/>
  <c r="L15" i="7" s="1"/>
  <c r="P41" i="7"/>
  <c r="J15" i="7" s="1"/>
  <c r="O41" i="7"/>
  <c r="L14" i="7" s="1"/>
  <c r="M41" i="7"/>
  <c r="J14" i="7" s="1"/>
  <c r="L41" i="7"/>
  <c r="L13" i="7" s="1"/>
  <c r="J41" i="7"/>
  <c r="J13" i="7" s="1"/>
  <c r="I41" i="7"/>
  <c r="L12" i="7" s="1"/>
  <c r="G41" i="7"/>
  <c r="J12" i="7" s="1"/>
  <c r="D41" i="7"/>
  <c r="J11" i="7" s="1"/>
  <c r="AG34" i="7"/>
  <c r="I20" i="7" s="1"/>
  <c r="AE34" i="7"/>
  <c r="G20" i="7" s="1"/>
  <c r="AD34" i="7"/>
  <c r="I19" i="7" s="1"/>
  <c r="AB34" i="7"/>
  <c r="G19" i="7" s="1"/>
  <c r="AA34" i="7"/>
  <c r="I18" i="7" s="1"/>
  <c r="Y34" i="7"/>
  <c r="G18" i="7" s="1"/>
  <c r="X34" i="7"/>
  <c r="I17" i="7" s="1"/>
  <c r="V34" i="7"/>
  <c r="G17" i="7" s="1"/>
  <c r="U34" i="7"/>
  <c r="I16" i="7" s="1"/>
  <c r="S34" i="7"/>
  <c r="G16" i="7" s="1"/>
  <c r="R34" i="7"/>
  <c r="I15" i="7" s="1"/>
  <c r="P34" i="7"/>
  <c r="G15" i="7" s="1"/>
  <c r="O34" i="7"/>
  <c r="I14" i="7" s="1"/>
  <c r="M34" i="7"/>
  <c r="G14" i="7" s="1"/>
  <c r="L34" i="7"/>
  <c r="I13" i="7" s="1"/>
  <c r="J34" i="7"/>
  <c r="G13" i="7" s="1"/>
  <c r="I34" i="7"/>
  <c r="I12" i="7" s="1"/>
  <c r="G34" i="7"/>
  <c r="G12" i="7" s="1"/>
  <c r="D34" i="7"/>
  <c r="G11" i="7" s="1"/>
  <c r="AE26" i="7"/>
  <c r="D20" i="7" s="1"/>
  <c r="AB26" i="7"/>
  <c r="D19" i="7" s="1"/>
  <c r="Y26" i="7"/>
  <c r="D18" i="7" s="1"/>
  <c r="V26" i="7"/>
  <c r="S26" i="7"/>
  <c r="P26" i="7"/>
  <c r="M26" i="7"/>
  <c r="J26" i="7"/>
  <c r="G26" i="7"/>
  <c r="D26" i="7"/>
  <c r="D11" i="7" s="1"/>
  <c r="O19" i="7"/>
  <c r="O18" i="7"/>
  <c r="O14" i="7"/>
  <c r="O13" i="7"/>
  <c r="O12" i="7"/>
  <c r="F52" i="7"/>
  <c r="O11" i="7" s="1"/>
  <c r="L19" i="7"/>
  <c r="F41" i="7"/>
  <c r="F34" i="7"/>
  <c r="I11" i="7" s="1"/>
  <c r="AG26" i="7"/>
  <c r="AD26" i="7"/>
  <c r="AA26" i="7"/>
  <c r="X26" i="7"/>
  <c r="U26" i="7"/>
  <c r="R26" i="7"/>
  <c r="O26" i="7"/>
  <c r="L26" i="7"/>
  <c r="I26" i="7"/>
  <c r="F26" i="7"/>
  <c r="O20" i="7"/>
  <c r="F20" i="7"/>
  <c r="F19" i="7"/>
  <c r="F18" i="7"/>
  <c r="F17" i="7"/>
  <c r="O16" i="7"/>
  <c r="F16" i="7"/>
  <c r="F15" i="7"/>
  <c r="F14" i="7"/>
  <c r="F13" i="7"/>
  <c r="F12" i="7"/>
  <c r="L11" i="7"/>
  <c r="F11" i="7"/>
  <c r="AD24" i="4"/>
  <c r="AA24" i="4"/>
  <c r="X24" i="4"/>
  <c r="U24" i="4"/>
  <c r="R24" i="4"/>
  <c r="O24" i="4"/>
  <c r="L24" i="4"/>
  <c r="I24" i="4"/>
  <c r="F24" i="4"/>
  <c r="E24" i="4"/>
  <c r="H24" i="4"/>
  <c r="K24" i="4"/>
  <c r="N24" i="4"/>
  <c r="Q24" i="4"/>
  <c r="T24" i="4"/>
  <c r="W24" i="4"/>
  <c r="Z24" i="4"/>
  <c r="AC24" i="4"/>
  <c r="C24" i="4"/>
  <c r="AF24" i="4"/>
  <c r="F18" i="4"/>
  <c r="F17" i="4"/>
  <c r="F16" i="4"/>
  <c r="F15" i="4"/>
  <c r="F14" i="4"/>
  <c r="F13" i="4"/>
  <c r="F12" i="4"/>
  <c r="F11" i="4"/>
  <c r="F10" i="4"/>
  <c r="F9" i="4"/>
  <c r="T10" i="4"/>
  <c r="T11" i="4"/>
  <c r="T12" i="4"/>
  <c r="T13" i="4"/>
  <c r="T14" i="4"/>
  <c r="T16" i="4"/>
  <c r="T17" i="4"/>
  <c r="T18" i="4"/>
  <c r="T9" i="4"/>
  <c r="H18" i="4"/>
  <c r="H17" i="4"/>
  <c r="H16" i="4"/>
  <c r="H15" i="4"/>
  <c r="T15" i="4" s="1"/>
  <c r="H14" i="4"/>
  <c r="H13" i="4"/>
  <c r="H12" i="4"/>
  <c r="H11" i="4"/>
  <c r="H10" i="4"/>
  <c r="H9" i="4"/>
  <c r="F32" i="4"/>
  <c r="H32" i="4"/>
  <c r="I32" i="4"/>
  <c r="K32" i="4"/>
  <c r="L32" i="4"/>
  <c r="N32" i="4"/>
  <c r="O32" i="4"/>
  <c r="Q32" i="4"/>
  <c r="R32" i="4"/>
  <c r="T32" i="4"/>
  <c r="U32" i="4"/>
  <c r="W32" i="4"/>
  <c r="X32" i="4"/>
  <c r="Z32" i="4"/>
  <c r="AA32" i="4"/>
  <c r="AC32" i="4"/>
  <c r="D22" i="12" l="1"/>
  <c r="P19" i="7"/>
  <c r="P15" i="7"/>
  <c r="P13" i="7"/>
  <c r="P17" i="7"/>
  <c r="R19" i="7"/>
  <c r="P14" i="7"/>
  <c r="P18" i="7"/>
  <c r="R20" i="7"/>
  <c r="P11" i="7"/>
  <c r="R14" i="7"/>
  <c r="P12" i="7"/>
  <c r="P16" i="7"/>
  <c r="P20" i="7"/>
  <c r="R18" i="7"/>
  <c r="R16" i="7"/>
  <c r="R13" i="7"/>
  <c r="R12" i="7"/>
  <c r="R15" i="7"/>
  <c r="R11" i="7"/>
  <c r="R17" i="7"/>
  <c r="AF50" i="4"/>
  <c r="Q18" i="4" s="1"/>
  <c r="AD50" i="4"/>
  <c r="O18" i="4" s="1"/>
  <c r="AC50" i="4"/>
  <c r="Q17" i="4" s="1"/>
  <c r="AA50" i="4"/>
  <c r="O17" i="4" s="1"/>
  <c r="Z50" i="4"/>
  <c r="Q16" i="4" s="1"/>
  <c r="X50" i="4"/>
  <c r="O16" i="4" s="1"/>
  <c r="W50" i="4"/>
  <c r="Q15" i="4" s="1"/>
  <c r="U50" i="4"/>
  <c r="O15" i="4" s="1"/>
  <c r="T50" i="4"/>
  <c r="Q14" i="4" s="1"/>
  <c r="R50" i="4"/>
  <c r="O14" i="4" s="1"/>
  <c r="Q50" i="4"/>
  <c r="Q13" i="4" s="1"/>
  <c r="O50" i="4"/>
  <c r="O13" i="4" s="1"/>
  <c r="N50" i="4"/>
  <c r="Q12" i="4" s="1"/>
  <c r="L50" i="4"/>
  <c r="O12" i="4" s="1"/>
  <c r="K50" i="4"/>
  <c r="I50" i="4"/>
  <c r="O11" i="4" s="1"/>
  <c r="H50" i="4"/>
  <c r="Q10" i="4" s="1"/>
  <c r="F50" i="4"/>
  <c r="O10" i="4" s="1"/>
  <c r="E50" i="4"/>
  <c r="Q9" i="4" s="1"/>
  <c r="C50" i="4"/>
  <c r="O9" i="4" s="1"/>
  <c r="AF39" i="4"/>
  <c r="N18" i="4" s="1"/>
  <c r="AD39" i="4"/>
  <c r="L18" i="4" s="1"/>
  <c r="AC39" i="4"/>
  <c r="AA39" i="4"/>
  <c r="Z39" i="4"/>
  <c r="N16" i="4" s="1"/>
  <c r="X39" i="4"/>
  <c r="L16" i="4" s="1"/>
  <c r="W39" i="4"/>
  <c r="N15" i="4" s="1"/>
  <c r="U39" i="4"/>
  <c r="L15" i="4" s="1"/>
  <c r="T39" i="4"/>
  <c r="N14" i="4" s="1"/>
  <c r="R39" i="4"/>
  <c r="L14" i="4" s="1"/>
  <c r="Q39" i="4"/>
  <c r="N13" i="4" s="1"/>
  <c r="O39" i="4"/>
  <c r="L13" i="4" s="1"/>
  <c r="N39" i="4"/>
  <c r="N12" i="4" s="1"/>
  <c r="L39" i="4"/>
  <c r="L12" i="4" s="1"/>
  <c r="K39" i="4"/>
  <c r="N11" i="4" s="1"/>
  <c r="I39" i="4"/>
  <c r="L11" i="4" s="1"/>
  <c r="H39" i="4"/>
  <c r="N10" i="4" s="1"/>
  <c r="F39" i="4"/>
  <c r="L10" i="4" s="1"/>
  <c r="E39" i="4"/>
  <c r="C39" i="4"/>
  <c r="L9" i="4" s="1"/>
  <c r="AF32" i="4"/>
  <c r="K18" i="4" s="1"/>
  <c r="AD32" i="4"/>
  <c r="I18" i="4" s="1"/>
  <c r="R18" i="4" s="1"/>
  <c r="K17" i="4"/>
  <c r="I17" i="4"/>
  <c r="K16" i="4"/>
  <c r="K15" i="4"/>
  <c r="I15" i="4"/>
  <c r="K14" i="4"/>
  <c r="I14" i="4"/>
  <c r="K13" i="4"/>
  <c r="I13" i="4"/>
  <c r="K12" i="4"/>
  <c r="I12" i="4"/>
  <c r="K11" i="4"/>
  <c r="I11" i="4"/>
  <c r="K10" i="4"/>
  <c r="E32" i="4"/>
  <c r="K9" i="4" s="1"/>
  <c r="C32" i="4"/>
  <c r="I9" i="4" s="1"/>
  <c r="B18" i="4"/>
  <c r="N17" i="4"/>
  <c r="L17" i="4"/>
  <c r="B17" i="4"/>
  <c r="I16" i="4"/>
  <c r="B16" i="4"/>
  <c r="B15" i="4"/>
  <c r="B14" i="4"/>
  <c r="B13" i="4"/>
  <c r="B12" i="4"/>
  <c r="Q11" i="4"/>
  <c r="B11" i="4"/>
  <c r="I10" i="4"/>
  <c r="B10" i="4"/>
  <c r="N9" i="4"/>
  <c r="B9" i="4"/>
  <c r="R15" i="4" l="1"/>
  <c r="R16" i="4"/>
  <c r="R17" i="4"/>
  <c r="R13" i="4"/>
  <c r="R11" i="4"/>
  <c r="R9" i="4"/>
  <c r="R14" i="4"/>
  <c r="R12" i="4"/>
  <c r="R10" i="4"/>
</calcChain>
</file>

<file path=xl/sharedStrings.xml><?xml version="1.0" encoding="utf-8"?>
<sst xmlns="http://schemas.openxmlformats.org/spreadsheetml/2006/main" count="1264" uniqueCount="245">
  <si>
    <t>Lembar Penilaian</t>
  </si>
  <si>
    <t>Ringkasan</t>
  </si>
  <si>
    <t>No.</t>
  </si>
  <si>
    <t>Deskripsi</t>
  </si>
  <si>
    <t>Nilai</t>
  </si>
  <si>
    <t>Catatan Kegiatan di Laboratorium</t>
  </si>
  <si>
    <t>Tes Akhir</t>
  </si>
  <si>
    <t>/</t>
  </si>
  <si>
    <t>Total</t>
  </si>
  <si>
    <t>Ketepatan waktu kedatangan</t>
  </si>
  <si>
    <t>Nama Praktikan</t>
  </si>
  <si>
    <t>Nama Asisten</t>
  </si>
  <si>
    <t>Hasil dan analisis</t>
  </si>
  <si>
    <t>Source code</t>
  </si>
  <si>
    <t>Kop*</t>
  </si>
  <si>
    <t>*judul, nama praktikan, nama asisten, waktu percobaan, foto</t>
  </si>
  <si>
    <t>Kesimpulan + Daftar Pustaka</t>
  </si>
  <si>
    <t>NIM</t>
  </si>
  <si>
    <t>Daftar Nama dan Nilai Praktikan</t>
  </si>
  <si>
    <t>I. Lembar Catatan Laboratorium (nilai maksimal = 35)</t>
  </si>
  <si>
    <t>II. Aktivitas di Laboratorium (nilai maksimal = 10)</t>
  </si>
  <si>
    <t>III. Laporan (nilai maksimal = 55)</t>
  </si>
  <si>
    <t>I</t>
  </si>
  <si>
    <t>II</t>
  </si>
  <si>
    <t>III</t>
  </si>
  <si>
    <t>Antonius Daniswara</t>
  </si>
  <si>
    <t>Asep Hermansyah</t>
  </si>
  <si>
    <t>Putri Nhirun Rikasofiadewi</t>
  </si>
  <si>
    <t>Idris Nursalim Al Muhajiri</t>
  </si>
  <si>
    <t>Muhammad Mustadi</t>
  </si>
  <si>
    <t>Damon Prasetyo Arso</t>
  </si>
  <si>
    <t>Samuel Adelwin Mulia</t>
  </si>
  <si>
    <t>Irena Yosephine</t>
  </si>
  <si>
    <t>Richard Budianto</t>
  </si>
  <si>
    <t>Ade Meidian Malik</t>
  </si>
  <si>
    <t>Agung Nuza Dwiputra</t>
  </si>
  <si>
    <t>Arfie Nugraha</t>
  </si>
  <si>
    <t>Radhian Ferel Armansyah</t>
  </si>
  <si>
    <t>Vivi Novia</t>
  </si>
  <si>
    <t>Alvin Sutandar</t>
  </si>
  <si>
    <t>Aris Prianto</t>
  </si>
  <si>
    <t>Bima Sahbani</t>
  </si>
  <si>
    <t>Tommy Wijaya</t>
  </si>
  <si>
    <t>Luisa Catherine</t>
  </si>
  <si>
    <t>Adil Aldianto Nooril</t>
  </si>
  <si>
    <t>Alvin Lianto</t>
  </si>
  <si>
    <t>Felix Christian Hartanto</t>
  </si>
  <si>
    <t>Singgih Wibowo</t>
  </si>
  <si>
    <t>Kurnia Adi Nugroho</t>
  </si>
  <si>
    <t>Adhitya Wisena</t>
  </si>
  <si>
    <t>Arsyi Patriannisa</t>
  </si>
  <si>
    <t>Muhammad Arief Ma'ruf Nasution</t>
  </si>
  <si>
    <t>Beny Rachmad Septiawan</t>
  </si>
  <si>
    <t>Swizya Satira Nolika</t>
  </si>
  <si>
    <t>Yosa Adi Wardana</t>
  </si>
  <si>
    <t>Khairunnisa</t>
  </si>
  <si>
    <t>Kevin Manatar Oloan Situmorang</t>
  </si>
  <si>
    <t>Fajar Bahari</t>
  </si>
  <si>
    <t>Aldi Faizal Dimara</t>
  </si>
  <si>
    <t>Alinda Nur Fitriana</t>
  </si>
  <si>
    <t>Gusti Arif Hanifah Pawitan</t>
  </si>
  <si>
    <t>Giovani Ellisa Puspaningtyas</t>
  </si>
  <si>
    <t>Fadhli Dzil Ikram</t>
  </si>
  <si>
    <t>Yudi Pratama</t>
  </si>
  <si>
    <t>Astari Purnomo</t>
  </si>
  <si>
    <t>Brian Parsaoran</t>
  </si>
  <si>
    <t>Riko Hasiando Goknipasu N</t>
  </si>
  <si>
    <t>Ariq Eka Prastya</t>
  </si>
  <si>
    <t>Febby Purnama Madrin</t>
  </si>
  <si>
    <t>Nadia Dewanti</t>
  </si>
  <si>
    <t>Rizka Risyad</t>
  </si>
  <si>
    <t>Afdhal Hanif</t>
  </si>
  <si>
    <t>Dela Natalia Malau</t>
  </si>
  <si>
    <t>Giovanni Guliano</t>
  </si>
  <si>
    <t>Artha Tiara</t>
  </si>
  <si>
    <t>Jarot Bismo Dito Sunu</t>
  </si>
  <si>
    <t>Rizky Indra Syafrian</t>
  </si>
  <si>
    <t>Syaiful Andy</t>
  </si>
  <si>
    <t>Fauzan Akbar Sahri</t>
  </si>
  <si>
    <t>Muhammad Syarifudin</t>
  </si>
  <si>
    <t>Muhammad Sauki Mufti</t>
  </si>
  <si>
    <t>Leonardus Andrew</t>
  </si>
  <si>
    <t>Muhammad Elyan Andaswara</t>
  </si>
  <si>
    <t>Yusrina Nur Dini</t>
  </si>
  <si>
    <t>Rizard Renanda Adhi Pramono</t>
  </si>
  <si>
    <t>Albertus Anugerah Pekerti</t>
  </si>
  <si>
    <t>Lovila Arina Manasikana</t>
  </si>
  <si>
    <t>Panji Ramadhan</t>
  </si>
  <si>
    <t>Evan Prianto</t>
  </si>
  <si>
    <t>Nopriandri</t>
  </si>
  <si>
    <t>Novi Prihatiningrum</t>
  </si>
  <si>
    <t>Agung Imam Faisal</t>
  </si>
  <si>
    <t>Ricky Disastra</t>
  </si>
  <si>
    <t>Hilmi Fadli</t>
  </si>
  <si>
    <t>Dewi Nala Husna</t>
  </si>
  <si>
    <t>Octavianus S P Sinaga</t>
  </si>
  <si>
    <t>Muhammad Gemilang Rilvi</t>
  </si>
  <si>
    <t>Rombongan</t>
  </si>
  <si>
    <t>A</t>
  </si>
  <si>
    <t>D</t>
  </si>
  <si>
    <t>B</t>
  </si>
  <si>
    <t>Rendy Wandarosanza</t>
  </si>
  <si>
    <t>Fanny Achmad Hindrarta Kusuma</t>
  </si>
  <si>
    <t>Muhammad Riksa Andanawari R S</t>
  </si>
  <si>
    <t>M Aznan Firmansyah B</t>
  </si>
  <si>
    <t>Puspa Anindita Yurianti</t>
  </si>
  <si>
    <t>Danar Wisesa</t>
  </si>
  <si>
    <t>Firsan Candra Pratama</t>
  </si>
  <si>
    <t>Joshua Nicholas Pargomgom</t>
  </si>
  <si>
    <t>Garrysen Christian</t>
  </si>
  <si>
    <t>Juliver Napitupulu</t>
  </si>
  <si>
    <t>Isro Bayu Farhan</t>
  </si>
  <si>
    <t>Jayson Fetra</t>
  </si>
  <si>
    <t>Hammas Hamzah Kuddah</t>
  </si>
  <si>
    <t>Fitriana N H Aji Pramesti</t>
  </si>
  <si>
    <t>Kalam Adhiansyah Lutfie</t>
  </si>
  <si>
    <t>Irfan Markus Riando Simamora</t>
  </si>
  <si>
    <t>Ardyan Dwi Arta Widodo</t>
  </si>
  <si>
    <t>Dian Aditya Nugraha</t>
  </si>
  <si>
    <t>Muhammad Hidayatullah</t>
  </si>
  <si>
    <t>Ahmad Nurcholis Majid</t>
  </si>
  <si>
    <t>Hansen Leonard Andreas</t>
  </si>
  <si>
    <t>Tengku Ahmad Madya Putra</t>
  </si>
  <si>
    <t>Novita Hartono</t>
  </si>
  <si>
    <t>Fahmi Kurniawan</t>
  </si>
  <si>
    <t>Adirga Ibrahim Khairy</t>
  </si>
  <si>
    <t>Jefery</t>
  </si>
  <si>
    <t>Yustinus Marcellino Dwiprana P</t>
  </si>
  <si>
    <t>Anthony</t>
  </si>
  <si>
    <t>Merakarno Ra'husna Taruno</t>
  </si>
  <si>
    <t>Ivo Julistira</t>
  </si>
  <si>
    <t>Fabiola Maria Teresa R Kinasih</t>
  </si>
  <si>
    <t>Atria Shaula Chaniago</t>
  </si>
  <si>
    <t>Dwiky Fajri Syahbana</t>
  </si>
  <si>
    <t>Bakti Satria Adhityatama</t>
  </si>
  <si>
    <t>Muhammad Luthfan T</t>
  </si>
  <si>
    <t>Gunawan Pratama Hadiwijaya</t>
  </si>
  <si>
    <t>C</t>
  </si>
  <si>
    <t>Mahendra Drajat Adhinata</t>
  </si>
  <si>
    <t>Rico Valentino</t>
  </si>
  <si>
    <t>Fadhil Mochammad</t>
  </si>
  <si>
    <t>Franciscus Abrianto Jonathan</t>
  </si>
  <si>
    <t>Muhammad Ikhlashul Amal</t>
  </si>
  <si>
    <t>Hans Herdian</t>
  </si>
  <si>
    <t>Ilma Hidayati Purnomo</t>
  </si>
  <si>
    <t>Rahmi Prameta</t>
  </si>
  <si>
    <t>Grasiadi Hersanto</t>
  </si>
  <si>
    <t>Mario Fredricko</t>
  </si>
  <si>
    <t>Aditya Pratama Hindrawan</t>
  </si>
  <si>
    <t>Fikri Abdul Azis</t>
  </si>
  <si>
    <t>Luqman Alfarisi</t>
  </si>
  <si>
    <t>Orvin Demsy</t>
  </si>
  <si>
    <t>Gesi Al Khowarizmi</t>
  </si>
  <si>
    <t>Hilmy Aziz</t>
  </si>
  <si>
    <t>Ahmad Fitriyansah</t>
  </si>
  <si>
    <t>Daryl Haris Antoni Junior</t>
  </si>
  <si>
    <t>Ahmad Yusya Sadali</t>
  </si>
  <si>
    <t>Kristanto Robby Winner</t>
  </si>
  <si>
    <t>Ferry Budi Cahyadi</t>
  </si>
  <si>
    <t>Diardano Raihan</t>
  </si>
  <si>
    <t>Meynard Danam Purwa Atmaja</t>
  </si>
  <si>
    <t>Vincentius Vicky Purnomo</t>
  </si>
  <si>
    <t>Muhammad Nur Pratama</t>
  </si>
  <si>
    <t>Jedidiah Wahana</t>
  </si>
  <si>
    <t>Hanif Fauzan Prasetyo</t>
  </si>
  <si>
    <t>Aditya Rachman Putra</t>
  </si>
  <si>
    <t>Muhamad Harya Saputra</t>
  </si>
  <si>
    <t>Kevin Adari</t>
  </si>
  <si>
    <t>Oki Novendra</t>
  </si>
  <si>
    <t>Monang Kevin C S Napitupulu</t>
  </si>
  <si>
    <t>Zuhditazmi</t>
  </si>
  <si>
    <t>-</t>
  </si>
  <si>
    <t>Identitas Asisten dan Kegiatan Praktikum</t>
  </si>
  <si>
    <t>Tanggal</t>
  </si>
  <si>
    <t>Modul</t>
  </si>
  <si>
    <t>1</t>
  </si>
  <si>
    <t>29/9</t>
  </si>
  <si>
    <t>Abstrak + Pendahuluan + Studi Pustaka</t>
  </si>
  <si>
    <t>Kelengkapan + Ketertiban*</t>
  </si>
  <si>
    <t>Praktikum Arsitektur Sistem Komputer (EL3111)</t>
  </si>
  <si>
    <t>Tahun 2014-2015 / Semester Ganjil</t>
  </si>
  <si>
    <t>Daftar Nama dan NIM Praktikan</t>
  </si>
  <si>
    <t>Nama dan NIM Asisten</t>
  </si>
  <si>
    <r>
      <t xml:space="preserve">*pakaian sesuai dengan aturan, membawa </t>
    </r>
    <r>
      <rPr>
        <i/>
        <sz val="14"/>
        <color theme="1"/>
        <rFont val="Calibri"/>
        <family val="2"/>
        <scheme val="minor"/>
      </rPr>
      <t>name tag</t>
    </r>
    <r>
      <rPr>
        <sz val="14"/>
        <color theme="1"/>
        <rFont val="Calibri"/>
        <family val="2"/>
        <scheme val="minor"/>
      </rPr>
      <t xml:space="preserve"> dan LCL, ketertiban saat praktikum berlangsung</t>
    </r>
  </si>
  <si>
    <r>
      <t xml:space="preserve">*pakaian sesuai dengan aturan, membawa </t>
    </r>
    <r>
      <rPr>
        <i/>
        <sz val="8"/>
        <color theme="1"/>
        <rFont val="Calibri"/>
        <family val="2"/>
        <scheme val="minor"/>
      </rPr>
      <t>name tag</t>
    </r>
    <r>
      <rPr>
        <sz val="8"/>
        <color theme="1"/>
        <rFont val="Calibri"/>
        <family val="2"/>
        <scheme val="minor"/>
      </rPr>
      <t xml:space="preserve"> dan LCL, ketertiban saat praktikum berlangsung</t>
    </r>
  </si>
  <si>
    <t>I. Tugas Pendahuluan (bobot = 5%)</t>
  </si>
  <si>
    <t>I. Tugas Pendahuluan (niai maksimal = 5)</t>
  </si>
  <si>
    <t>Tugas Pendahuluan</t>
  </si>
  <si>
    <t>III. Aktivitas di Laboratorium (nilai maksimal = 10)</t>
  </si>
  <si>
    <t>IV. Laporan (nilai maksimal = 55)</t>
  </si>
  <si>
    <t>IV</t>
  </si>
  <si>
    <t>II. Lembar Catatan Laboratorium (nilai maksimal = 30)</t>
  </si>
  <si>
    <t>III. Aktivitas di Laboratorium (bobot = 10%)</t>
  </si>
  <si>
    <t>Cindy Agustina</t>
  </si>
  <si>
    <t>Andini Noviana</t>
  </si>
  <si>
    <t>Antonius Perdana Renardy</t>
  </si>
  <si>
    <t>Beryl Wicaksono</t>
  </si>
  <si>
    <t>Ashbir Aviat Fadila</t>
  </si>
  <si>
    <t>Wisnu Wijayanto</t>
  </si>
  <si>
    <t>Michael</t>
  </si>
  <si>
    <t>Devi Oktama Putri Lim</t>
  </si>
  <si>
    <t>Fariz Maulana</t>
  </si>
  <si>
    <t>Wisnu Murti</t>
  </si>
  <si>
    <t>Baharuddin Aziz</t>
  </si>
  <si>
    <t>Aditya Wildan Farras</t>
  </si>
  <si>
    <t>Meilandia Ovianti</t>
  </si>
  <si>
    <t>Audra Fildza Masita</t>
  </si>
  <si>
    <t>Muhammad Luqman</t>
  </si>
  <si>
    <t>1/10</t>
  </si>
  <si>
    <t>xx</t>
  </si>
  <si>
    <t>Praktikum Arsitektur Sistem Praktikum (EL3111)</t>
  </si>
  <si>
    <t xml:space="preserve">Semester I - Tahun Akademik 2014-2015 </t>
  </si>
  <si>
    <t>ttd</t>
  </si>
  <si>
    <t>Berita Acara</t>
  </si>
  <si>
    <t>*perincian disesuaikan dengan aturan yang tertera pada modul praktikum</t>
  </si>
  <si>
    <t>Abstrak + Pendahuluan + Landasan Teoretis</t>
  </si>
  <si>
    <t>Hasil dan Analisis</t>
  </si>
  <si>
    <t>Simpulan + Daftar Pustaka</t>
  </si>
  <si>
    <r>
      <rPr>
        <sz val="11"/>
        <color theme="1"/>
        <rFont val="Calibri"/>
        <family val="2"/>
        <scheme val="minor"/>
      </rPr>
      <t>Lampiran</t>
    </r>
    <r>
      <rPr>
        <i/>
        <sz val="11"/>
        <color theme="1"/>
        <rFont val="Calibri"/>
        <family val="2"/>
        <scheme val="minor"/>
      </rPr>
      <t xml:space="preserve"> (Source code)</t>
    </r>
  </si>
  <si>
    <t>Ringkasan / Abstrak</t>
  </si>
  <si>
    <t>Dokumentasi Kegiatan</t>
  </si>
  <si>
    <t>Kelengkapan + ketertiban*</t>
  </si>
  <si>
    <t>Daftar Nama Praktikan</t>
  </si>
  <si>
    <t>IV. Laporan (bobot = 55%)</t>
  </si>
  <si>
    <t>II. Lembar Aktivitas (bobot = 30 %)</t>
  </si>
  <si>
    <t>Nilai (maksimum = 100)</t>
  </si>
  <si>
    <t>S2112002</t>
  </si>
  <si>
    <t>Ibrahim Amyas Aksar Tarigan</t>
  </si>
  <si>
    <t>S2112003</t>
  </si>
  <si>
    <t>Ahmad Thariq Suherman</t>
  </si>
  <si>
    <t>S2112004</t>
  </si>
  <si>
    <t>Theocrysto Manullang</t>
  </si>
  <si>
    <t>S2112005</t>
  </si>
  <si>
    <t>Bernardus Galih Dwi Wicaksono</t>
  </si>
  <si>
    <t>S2112006</t>
  </si>
  <si>
    <t>Muhammad Danofan Aryandanu</t>
  </si>
  <si>
    <t>S2112007</t>
  </si>
  <si>
    <t>Arvin Ditto Amriza Amalsyah</t>
  </si>
  <si>
    <t>S2112013</t>
  </si>
  <si>
    <t>Gde KM Atmajaya</t>
  </si>
  <si>
    <t>Siti Marfuah Nasution</t>
  </si>
  <si>
    <t>Bagus Hanindhito</t>
  </si>
  <si>
    <t>Praktikum Arsitektur Sistem Komputer</t>
  </si>
  <si>
    <t>Semester I - Tahun Akademik 2014-2015</t>
  </si>
  <si>
    <t>Lembar Penilaian EL3111 Tahun 2015/2016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</si>
</sst>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4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0" borderId="1" xfId="0" applyFont="1" applyBorder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1" xfId="0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0" fillId="5" borderId="2" xfId="0" applyFill="1" applyBorder="1" applyProtection="1">
      <protection locked="0"/>
    </xf>
    <xf numFmtId="0" fontId="0" fillId="2" borderId="0" xfId="0" applyFill="1"/>
    <xf numFmtId="0" fontId="0" fillId="10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10" borderId="1" xfId="0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0" fillId="9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9" borderId="1" xfId="0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0" fillId="0" borderId="0" xfId="0" applyFill="1"/>
    <xf numFmtId="0" fontId="2" fillId="6" borderId="2" xfId="0" applyFont="1" applyFill="1" applyBorder="1" applyAlignment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5" borderId="1" xfId="0" applyFill="1" applyBorder="1" applyAlignment="1" applyProtection="1">
      <alignment horizontal="center"/>
      <protection locked="0"/>
    </xf>
    <xf numFmtId="0" fontId="2" fillId="4" borderId="3" xfId="0" applyFont="1" applyFill="1" applyBorder="1" applyAlignment="1">
      <alignment horizontal="center"/>
    </xf>
    <xf numFmtId="49" fontId="0" fillId="5" borderId="1" xfId="0" applyNumberFormat="1" applyFill="1" applyBorder="1" applyAlignment="1" applyProtection="1">
      <alignment horizontal="center"/>
      <protection locked="0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/>
    <xf numFmtId="0" fontId="11" fillId="0" borderId="0" xfId="0" applyFont="1"/>
    <xf numFmtId="0" fontId="11" fillId="0" borderId="0" xfId="0" applyFont="1" applyAlignment="1">
      <alignment horizontal="left"/>
    </xf>
    <xf numFmtId="49" fontId="8" fillId="0" borderId="0" xfId="0" applyNumberFormat="1" applyFont="1" applyFill="1" applyBorder="1" applyAlignment="1" applyProtection="1">
      <protection locked="0"/>
    </xf>
    <xf numFmtId="0" fontId="7" fillId="0" borderId="0" xfId="0" applyFont="1" applyBorder="1" applyAlignment="1"/>
    <xf numFmtId="0" fontId="8" fillId="0" borderId="0" xfId="0" applyFont="1" applyFill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 applyProtection="1">
      <alignment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9" fontId="8" fillId="2" borderId="1" xfId="0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Protection="1">
      <protection locked="0"/>
    </xf>
    <xf numFmtId="0" fontId="0" fillId="0" borderId="0" xfId="0" applyFill="1" applyBorder="1" applyAlignment="1">
      <alignment horizontal="left"/>
    </xf>
    <xf numFmtId="0" fontId="0" fillId="0" borderId="3" xfId="0" applyBorder="1"/>
    <xf numFmtId="0" fontId="0" fillId="0" borderId="0" xfId="0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/>
    <xf numFmtId="0" fontId="2" fillId="4" borderId="12" xfId="0" applyFont="1" applyFill="1" applyBorder="1" applyAlignment="1">
      <alignment horizontal="center"/>
    </xf>
    <xf numFmtId="0" fontId="0" fillId="5" borderId="1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Border="1" applyAlignment="1" applyProtection="1"/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0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0" fontId="2" fillId="0" borderId="0" xfId="0" applyFont="1" applyFill="1" applyBorder="1" applyAlignment="1" applyProtection="1"/>
    <xf numFmtId="0" fontId="0" fillId="0" borderId="0" xfId="0" applyFill="1" applyBorder="1" applyAlignment="1" applyProtection="1"/>
    <xf numFmtId="49" fontId="0" fillId="0" borderId="0" xfId="0" applyNumberFormat="1" applyFill="1" applyBorder="1" applyAlignment="1" applyProtection="1"/>
    <xf numFmtId="49" fontId="0" fillId="0" borderId="0" xfId="0" applyNumberForma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Protection="1"/>
    <xf numFmtId="0" fontId="13" fillId="13" borderId="1" xfId="0" applyFont="1" applyFill="1" applyBorder="1" applyAlignment="1">
      <alignment horizontal="center"/>
    </xf>
    <xf numFmtId="0" fontId="13" fillId="14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3" fillId="13" borderId="2" xfId="0" applyFont="1" applyFill="1" applyBorder="1" applyAlignment="1"/>
    <xf numFmtId="0" fontId="13" fillId="14" borderId="2" xfId="0" applyFont="1" applyFill="1" applyBorder="1" applyAlignment="1"/>
    <xf numFmtId="0" fontId="13" fillId="5" borderId="2" xfId="0" applyFont="1" applyFill="1" applyBorder="1" applyAlignment="1"/>
    <xf numFmtId="0" fontId="2" fillId="4" borderId="11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5" borderId="1" xfId="0" applyFill="1" applyBorder="1" applyAlignment="1" applyProtection="1">
      <alignment horizontal="center"/>
      <protection locked="0"/>
    </xf>
    <xf numFmtId="49" fontId="0" fillId="5" borderId="1" xfId="0" applyNumberForma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2" fillId="4" borderId="1" xfId="0" applyFont="1" applyFill="1" applyBorder="1" applyAlignment="1" applyProtection="1">
      <alignment horizontal="center"/>
    </xf>
    <xf numFmtId="0" fontId="0" fillId="5" borderId="1" xfId="0" applyFill="1" applyBorder="1" applyAlignment="1" applyProtection="1">
      <alignment horizontal="center"/>
    </xf>
    <xf numFmtId="0" fontId="0" fillId="5" borderId="1" xfId="0" applyFill="1" applyBorder="1" applyAlignment="1">
      <alignment horizontal="center"/>
    </xf>
    <xf numFmtId="0" fontId="2" fillId="0" borderId="0" xfId="0" applyFont="1" applyBorder="1" applyAlignment="1"/>
    <xf numFmtId="0" fontId="0" fillId="10" borderId="4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0" fillId="11" borderId="13" xfId="0" applyFill="1" applyBorder="1" applyAlignment="1">
      <alignment horizontal="center"/>
    </xf>
    <xf numFmtId="0" fontId="0" fillId="11" borderId="13" xfId="0" applyFill="1" applyBorder="1" applyAlignment="1">
      <alignment horizontal="left"/>
    </xf>
    <xf numFmtId="0" fontId="0" fillId="11" borderId="8" xfId="0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13" fillId="14" borderId="13" xfId="0" applyFont="1" applyFill="1" applyBorder="1" applyAlignment="1">
      <alignment horizontal="center"/>
    </xf>
    <xf numFmtId="0" fontId="13" fillId="14" borderId="8" xfId="0" applyFont="1" applyFill="1" applyBorder="1" applyAlignment="1"/>
    <xf numFmtId="0" fontId="16" fillId="14" borderId="13" xfId="0" applyFont="1" applyFill="1" applyBorder="1" applyAlignment="1">
      <alignment horizontal="center"/>
    </xf>
    <xf numFmtId="0" fontId="16" fillId="14" borderId="8" xfId="0" applyFont="1" applyFill="1" applyBorder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15" borderId="15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center"/>
    </xf>
    <xf numFmtId="0" fontId="2" fillId="16" borderId="16" xfId="0" applyFont="1" applyFill="1" applyBorder="1" applyAlignment="1">
      <alignment horizontal="center" vertical="center"/>
    </xf>
    <xf numFmtId="0" fontId="0" fillId="16" borderId="16" xfId="0" applyFont="1" applyFill="1" applyBorder="1"/>
    <xf numFmtId="0" fontId="0" fillId="16" borderId="16" xfId="0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0" fillId="4" borderId="1" xfId="0" applyFill="1" applyBorder="1"/>
    <xf numFmtId="0" fontId="0" fillId="5" borderId="1" xfId="0" applyFill="1" applyBorder="1"/>
    <xf numFmtId="0" fontId="0" fillId="4" borderId="10" xfId="0" applyFill="1" applyBorder="1" applyAlignment="1"/>
    <xf numFmtId="0" fontId="0" fillId="4" borderId="12" xfId="0" applyFill="1" applyBorder="1" applyAlignment="1"/>
    <xf numFmtId="0" fontId="2" fillId="15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4" borderId="1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5" xfId="0" applyFont="1" applyFill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4" borderId="0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49" fontId="0" fillId="5" borderId="1" xfId="0" applyNumberForma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14" fillId="4" borderId="13" xfId="0" applyFont="1" applyFill="1" applyBorder="1" applyAlignment="1" applyProtection="1">
      <alignment horizontal="center"/>
    </xf>
    <xf numFmtId="0" fontId="14" fillId="4" borderId="14" xfId="0" applyFont="1" applyFill="1" applyBorder="1" applyAlignment="1" applyProtection="1">
      <alignment horizontal="center"/>
    </xf>
    <xf numFmtId="0" fontId="14" fillId="4" borderId="12" xfId="0" applyFont="1" applyFill="1" applyBorder="1" applyAlignment="1" applyProtection="1">
      <alignment horizontal="center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8" fillId="5" borderId="3" xfId="0" applyFont="1" applyFill="1" applyBorder="1" applyAlignment="1" applyProtection="1">
      <alignment horizontal="center" vertical="center"/>
      <protection locked="0"/>
    </xf>
    <xf numFmtId="0" fontId="8" fillId="5" borderId="4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8" fillId="0" borderId="5" xfId="0" applyFont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/>
    </xf>
    <xf numFmtId="0" fontId="10" fillId="0" borderId="0" xfId="0" applyFont="1" applyAlignment="1">
      <alignment horizontal="left"/>
    </xf>
    <xf numFmtId="0" fontId="8" fillId="5" borderId="1" xfId="0" applyFont="1" applyFill="1" applyBorder="1" applyAlignment="1" applyProtection="1">
      <alignment horizontal="center" vertical="center"/>
      <protection locked="0"/>
    </xf>
    <xf numFmtId="49" fontId="8" fillId="5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2">
    <dxf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5999938962981048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00B05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e3" displayName="Table3" ref="A11:D22" totalsRowCount="1" headerRowDxfId="21">
  <autoFilter ref="A11:D21"/>
  <tableColumns count="4">
    <tableColumn id="1" name="No." totalsRowFunction="custom" dataDxfId="20" totalsRowDxfId="19">
      <calculatedColumnFormula>'MAIN | LembarPenilaian'!A11</calculatedColumnFormula>
      <totalsRowFormula>'MAIN | LembarPenilaian'!A21</totalsRowFormula>
    </tableColumn>
    <tableColumn id="2" name="Nama Praktikan" totalsRowFunction="custom">
      <calculatedColumnFormula>'MAIN | LembarPenilaian'!B11</calculatedColumnFormula>
      <totalsRowFormula>'MAIN | LembarPenilaian'!B21</totalsRowFormula>
    </tableColumn>
    <tableColumn id="3" name="NIM" totalsRowFunction="custom" dataDxfId="18" totalsRowDxfId="17">
      <calculatedColumnFormula>'MAIN | LembarPenilaian'!C11</calculatedColumnFormula>
      <totalsRowFormula>'MAIN | LembarPenilaian'!C21</totalsRowFormula>
    </tableColumn>
    <tableColumn id="4" name="Nilai" totalsRowFunction="custom" dataDxfId="16" totalsRowDxfId="15">
      <calculatedColumnFormula>'MAIN | LembarPenilaian'!P11</calculatedColumnFormula>
      <totalsRowFormula>'MAIN | LembarPenilaian'!P21</totalsRow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C19" totalsRowShown="0" headerRowDxfId="14" headerRowBorderDxfId="13" tableBorderDxfId="12" totalsRowBorderDxfId="11">
  <autoFilter ref="A1:C19"/>
  <sortState ref="A2:C19">
    <sortCondition ref="B1:B19"/>
  </sortState>
  <tableColumns count="3">
    <tableColumn id="1" name="No." dataDxfId="10"/>
    <tableColumn id="2" name="NIM" dataDxfId="9"/>
    <tableColumn id="3" name="Nama Asisten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D150" totalsRowShown="0" headerRowDxfId="7" headerRowBorderDxfId="6" tableBorderDxfId="5" totalsRowBorderDxfId="4">
  <autoFilter ref="A1:D150"/>
  <tableColumns count="4">
    <tableColumn id="1" name="No." dataDxfId="3"/>
    <tableColumn id="2" name="NIM" dataDxfId="2"/>
    <tableColumn id="3" name="Nama Praktikan" dataDxfId="1"/>
    <tableColumn id="4" name="Rombongan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4" workbookViewId="0">
      <selection activeCell="G15" sqref="G15"/>
    </sheetView>
  </sheetViews>
  <sheetFormatPr defaultRowHeight="15" x14ac:dyDescent="0.25"/>
  <cols>
    <col min="1" max="1" width="6.28515625" style="136" customWidth="1"/>
    <col min="2" max="2" width="35" customWidth="1"/>
    <col min="3" max="3" width="10.5703125" style="2" customWidth="1"/>
    <col min="4" max="4" width="9.140625" style="136"/>
  </cols>
  <sheetData>
    <row r="1" spans="1:4" x14ac:dyDescent="0.25">
      <c r="A1" s="137" t="s">
        <v>242</v>
      </c>
    </row>
    <row r="2" spans="1:4" x14ac:dyDescent="0.25">
      <c r="A2" s="137" t="s">
        <v>243</v>
      </c>
    </row>
    <row r="4" spans="1:4" x14ac:dyDescent="0.25">
      <c r="A4" s="137" t="str">
        <f>'MAIN | LembarPenilaian'!A3:C3</f>
        <v>Identitas Asisten dan Kegiatan Praktikum</v>
      </c>
      <c r="B4" s="137"/>
      <c r="C4" s="137"/>
      <c r="D4" s="137"/>
    </row>
    <row r="5" spans="1:4" x14ac:dyDescent="0.25">
      <c r="A5" s="140" t="str">
        <f>'MAIN | LembarPenilaian'!A4:C4</f>
        <v>No.</v>
      </c>
      <c r="B5" s="140" t="str">
        <f>'MAIN | LembarPenilaian'!B4:D4</f>
        <v>Nama Asisten</v>
      </c>
      <c r="C5" s="140" t="str">
        <f>'MAIN | LembarPenilaian'!C4:E4</f>
        <v>NIM</v>
      </c>
      <c r="D5" s="137"/>
    </row>
    <row r="6" spans="1:4" x14ac:dyDescent="0.25">
      <c r="A6" s="138">
        <f>'MAIN | LembarPenilaian'!A5:C5</f>
        <v>0</v>
      </c>
      <c r="B6" s="139">
        <f>'MAIN | LembarPenilaian'!B5:D5</f>
        <v>0</v>
      </c>
      <c r="C6" s="138">
        <f>'MAIN | LembarPenilaian'!C5:E5</f>
        <v>0</v>
      </c>
      <c r="D6" s="137"/>
    </row>
    <row r="7" spans="1:4" x14ac:dyDescent="0.25">
      <c r="A7" s="154" t="str">
        <f>'MAIN | LembarPenilaian'!A6:C6</f>
        <v>Modul</v>
      </c>
      <c r="B7" s="154"/>
      <c r="C7" s="138">
        <f>'MAIN | LembarPenilaian'!C6:E6</f>
        <v>0</v>
      </c>
      <c r="D7" s="137"/>
    </row>
    <row r="8" spans="1:4" x14ac:dyDescent="0.25">
      <c r="A8" s="154" t="str">
        <f>'MAIN | LembarPenilaian'!A7:C7</f>
        <v>Tanggal</v>
      </c>
      <c r="B8" s="154"/>
      <c r="C8" s="138">
        <f>'MAIN | LembarPenilaian'!C7:E7</f>
        <v>0</v>
      </c>
      <c r="D8" s="137"/>
    </row>
    <row r="10" spans="1:4" x14ac:dyDescent="0.25">
      <c r="A10" s="137" t="str">
        <f>'MAIN | LembarPenilaian'!A9:R9</f>
        <v>Daftar Nama dan Nilai Praktikan</v>
      </c>
    </row>
    <row r="11" spans="1:4" s="136" customFormat="1" x14ac:dyDescent="0.25">
      <c r="A11" s="136" t="s">
        <v>2</v>
      </c>
      <c r="B11" s="136" t="s">
        <v>10</v>
      </c>
      <c r="C11" s="136" t="s">
        <v>17</v>
      </c>
      <c r="D11" s="136" t="s">
        <v>4</v>
      </c>
    </row>
    <row r="12" spans="1:4" x14ac:dyDescent="0.25">
      <c r="A12" s="136">
        <f>'MAIN | LembarPenilaian'!A11</f>
        <v>1</v>
      </c>
      <c r="B12">
        <f>'MAIN | LembarPenilaian'!B11</f>
        <v>0</v>
      </c>
      <c r="C12" s="2">
        <f>'MAIN | LembarPenilaian'!C11</f>
        <v>0</v>
      </c>
      <c r="D12" s="136">
        <f>'MAIN | LembarPenilaian'!P11</f>
        <v>0</v>
      </c>
    </row>
    <row r="13" spans="1:4" x14ac:dyDescent="0.25">
      <c r="A13" s="136">
        <f>'MAIN | LembarPenilaian'!A12</f>
        <v>2</v>
      </c>
      <c r="B13">
        <f>'MAIN | LembarPenilaian'!B12</f>
        <v>0</v>
      </c>
      <c r="C13" s="2">
        <f>'MAIN | LembarPenilaian'!C12</f>
        <v>0</v>
      </c>
      <c r="D13" s="136">
        <f>'MAIN | LembarPenilaian'!P12</f>
        <v>0</v>
      </c>
    </row>
    <row r="14" spans="1:4" x14ac:dyDescent="0.25">
      <c r="A14" s="136">
        <f>'MAIN | LembarPenilaian'!A13</f>
        <v>3</v>
      </c>
      <c r="B14">
        <f>'MAIN | LembarPenilaian'!B13</f>
        <v>0</v>
      </c>
      <c r="C14" s="2">
        <f>'MAIN | LembarPenilaian'!C13</f>
        <v>0</v>
      </c>
      <c r="D14" s="136">
        <f>'MAIN | LembarPenilaian'!P13</f>
        <v>0</v>
      </c>
    </row>
    <row r="15" spans="1:4" x14ac:dyDescent="0.25">
      <c r="A15" s="136">
        <f>'MAIN | LembarPenilaian'!A14</f>
        <v>4</v>
      </c>
      <c r="B15">
        <f>'MAIN | LembarPenilaian'!B14</f>
        <v>0</v>
      </c>
      <c r="C15" s="2">
        <f>'MAIN | LembarPenilaian'!C14</f>
        <v>0</v>
      </c>
      <c r="D15" s="136">
        <f>'MAIN | LembarPenilaian'!P14</f>
        <v>0</v>
      </c>
    </row>
    <row r="16" spans="1:4" x14ac:dyDescent="0.25">
      <c r="A16" s="136">
        <f>'MAIN | LembarPenilaian'!A15</f>
        <v>5</v>
      </c>
      <c r="B16">
        <f>'MAIN | LembarPenilaian'!B15</f>
        <v>0</v>
      </c>
      <c r="C16" s="2">
        <f>'MAIN | LembarPenilaian'!C15</f>
        <v>0</v>
      </c>
      <c r="D16" s="136">
        <f>'MAIN | LembarPenilaian'!P15</f>
        <v>0</v>
      </c>
    </row>
    <row r="17" spans="1:4" x14ac:dyDescent="0.25">
      <c r="A17" s="136">
        <f>'MAIN | LembarPenilaian'!A16</f>
        <v>6</v>
      </c>
      <c r="B17">
        <f>'MAIN | LembarPenilaian'!B16</f>
        <v>0</v>
      </c>
      <c r="C17" s="2">
        <f>'MAIN | LembarPenilaian'!C16</f>
        <v>0</v>
      </c>
      <c r="D17" s="136">
        <f>'MAIN | LembarPenilaian'!P16</f>
        <v>0</v>
      </c>
    </row>
    <row r="18" spans="1:4" x14ac:dyDescent="0.25">
      <c r="A18" s="136">
        <f>'MAIN | LembarPenilaian'!A17</f>
        <v>7</v>
      </c>
      <c r="B18">
        <f>'MAIN | LembarPenilaian'!B17</f>
        <v>0</v>
      </c>
      <c r="C18" s="2">
        <f>'MAIN | LembarPenilaian'!C17</f>
        <v>0</v>
      </c>
      <c r="D18" s="136">
        <f>'MAIN | LembarPenilaian'!P17</f>
        <v>0</v>
      </c>
    </row>
    <row r="19" spans="1:4" x14ac:dyDescent="0.25">
      <c r="A19" s="136">
        <f>'MAIN | LembarPenilaian'!A18</f>
        <v>8</v>
      </c>
      <c r="B19">
        <f>'MAIN | LembarPenilaian'!B18</f>
        <v>0</v>
      </c>
      <c r="C19" s="2">
        <f>'MAIN | LembarPenilaian'!C18</f>
        <v>0</v>
      </c>
      <c r="D19" s="136">
        <f>'MAIN | LembarPenilaian'!P18</f>
        <v>0</v>
      </c>
    </row>
    <row r="20" spans="1:4" x14ac:dyDescent="0.25">
      <c r="A20" s="136">
        <f>'MAIN | LembarPenilaian'!A19</f>
        <v>9</v>
      </c>
      <c r="B20">
        <f>'MAIN | LembarPenilaian'!B19</f>
        <v>0</v>
      </c>
      <c r="C20" s="2">
        <f>'MAIN | LembarPenilaian'!C19</f>
        <v>0</v>
      </c>
      <c r="D20" s="136">
        <f>'MAIN | LembarPenilaian'!P19</f>
        <v>0</v>
      </c>
    </row>
    <row r="21" spans="1:4" x14ac:dyDescent="0.25">
      <c r="A21" s="136">
        <f>'MAIN | LembarPenilaian'!A20</f>
        <v>10</v>
      </c>
      <c r="B21">
        <f>'MAIN | LembarPenilaian'!B20</f>
        <v>0</v>
      </c>
      <c r="C21" s="2">
        <f>'MAIN | LembarPenilaian'!C20</f>
        <v>0</v>
      </c>
      <c r="D21" s="136">
        <f>'MAIN | LembarPenilaian'!P20</f>
        <v>0</v>
      </c>
    </row>
    <row r="22" spans="1:4" x14ac:dyDescent="0.25">
      <c r="A22" s="149">
        <f>'MAIN | LembarPenilaian'!A21</f>
        <v>0</v>
      </c>
      <c r="B22">
        <f>'MAIN | LembarPenilaian'!B21</f>
        <v>0</v>
      </c>
      <c r="C22" s="2">
        <f>'MAIN | LembarPenilaian'!C21</f>
        <v>0</v>
      </c>
      <c r="D22" s="149">
        <f>'MAIN | LembarPenilaian'!P21</f>
        <v>0</v>
      </c>
    </row>
    <row r="23" spans="1:4" x14ac:dyDescent="0.25">
      <c r="A23" s="146">
        <f>'MAIN | LembarPenilaian'!A22</f>
        <v>0</v>
      </c>
      <c r="B23" s="147">
        <f>'MAIN | LembarPenilaian'!B22</f>
        <v>0</v>
      </c>
      <c r="C23" s="148">
        <f>'MAIN | LembarPenilaian'!C22</f>
        <v>0</v>
      </c>
      <c r="D23" s="146">
        <f>'MAIN | LembarPenilaian'!P22</f>
        <v>0</v>
      </c>
    </row>
  </sheetData>
  <sheetProtection selectLockedCells="1" selectUnlockedCells="1"/>
  <mergeCells count="2">
    <mergeCell ref="A8:B8"/>
    <mergeCell ref="A7:B7"/>
  </mergeCells>
  <pageMargins left="0.70866141732283472" right="0.70866141732283472" top="0.74803149606299213" bottom="0" header="0.31496062992125984" footer="0.31496062992125984"/>
  <pageSetup paperSize="11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5"/>
  <sheetViews>
    <sheetView tabSelected="1" zoomScale="80" zoomScaleNormal="80" zoomScalePageLayoutView="80" workbookViewId="0">
      <selection activeCell="V4" sqref="V4"/>
    </sheetView>
  </sheetViews>
  <sheetFormatPr defaultRowHeight="15" outlineLevelRow="1" x14ac:dyDescent="0.25"/>
  <cols>
    <col min="1" max="1" width="4.85546875" customWidth="1"/>
    <col min="2" max="2" width="32.85546875" customWidth="1"/>
    <col min="3" max="3" width="11.85546875" style="67" customWidth="1"/>
    <col min="4" max="4" width="5" style="2" customWidth="1"/>
    <col min="5" max="5" width="1.85546875" hidden="1" customWidth="1"/>
    <col min="6" max="6" width="4.28515625" style="3" hidden="1" customWidth="1"/>
    <col min="7" max="7" width="5" style="2" customWidth="1"/>
    <col min="8" max="8" width="1.85546875" hidden="1" customWidth="1"/>
    <col min="9" max="9" width="4.28515625" style="3" hidden="1" customWidth="1"/>
    <col min="10" max="10" width="5" style="2" customWidth="1"/>
    <col min="11" max="11" width="1.85546875" hidden="1" customWidth="1"/>
    <col min="12" max="12" width="4.28515625" style="3" hidden="1" customWidth="1"/>
    <col min="13" max="13" width="5" style="2" customWidth="1"/>
    <col min="14" max="14" width="1.85546875" hidden="1" customWidth="1"/>
    <col min="15" max="15" width="4.28515625" style="3" hidden="1" customWidth="1"/>
    <col min="16" max="16" width="5" style="2" customWidth="1"/>
    <col min="17" max="17" width="1.85546875" hidden="1" customWidth="1"/>
    <col min="18" max="18" width="4.28515625" style="3" hidden="1" customWidth="1"/>
    <col min="19" max="19" width="5" style="2" customWidth="1"/>
    <col min="20" max="20" width="1.85546875" hidden="1" customWidth="1"/>
    <col min="21" max="21" width="4.28515625" style="3" hidden="1" customWidth="1"/>
    <col min="22" max="22" width="5" style="2" customWidth="1"/>
    <col min="23" max="23" width="1.85546875" hidden="1" customWidth="1"/>
    <col min="24" max="24" width="4.28515625" style="3" hidden="1" customWidth="1"/>
    <col min="25" max="25" width="5" style="2" customWidth="1"/>
    <col min="26" max="26" width="1.85546875" hidden="1" customWidth="1"/>
    <col min="27" max="27" width="3.42578125" style="3" hidden="1" customWidth="1"/>
    <col min="28" max="28" width="5.42578125" style="2" customWidth="1"/>
    <col min="29" max="29" width="1.85546875" hidden="1" customWidth="1"/>
    <col min="30" max="30" width="22" style="3" hidden="1" customWidth="1"/>
    <col min="31" max="31" width="6.7109375" style="2" customWidth="1"/>
    <col min="32" max="32" width="0.140625" hidden="1" customWidth="1"/>
    <col min="33" max="33" width="3.42578125" style="3" hidden="1" customWidth="1"/>
    <col min="34" max="34" width="4.5703125" hidden="1" customWidth="1"/>
    <col min="35" max="35" width="18.42578125" hidden="1" customWidth="1"/>
    <col min="36" max="36" width="0.28515625" hidden="1" customWidth="1"/>
    <col min="37" max="37" width="6" hidden="1" customWidth="1"/>
    <col min="38" max="38" width="0.28515625" hidden="1" customWidth="1"/>
    <col min="39" max="39" width="6.28515625" hidden="1" customWidth="1"/>
  </cols>
  <sheetData>
    <row r="1" spans="1:31" x14ac:dyDescent="0.25">
      <c r="A1" s="155" t="s">
        <v>244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</row>
    <row r="2" spans="1:31" x14ac:dyDescent="0.25">
      <c r="A2" s="1"/>
      <c r="D2" s="73"/>
      <c r="E2" s="74"/>
      <c r="F2" s="75"/>
      <c r="G2" s="73"/>
      <c r="H2" s="74"/>
      <c r="I2" s="75"/>
      <c r="J2" s="73"/>
      <c r="K2" s="74"/>
      <c r="L2" s="75"/>
      <c r="M2" s="73"/>
      <c r="N2" s="74"/>
      <c r="O2" s="75"/>
      <c r="P2" s="73"/>
      <c r="Q2" s="74"/>
      <c r="R2" s="75"/>
      <c r="S2" s="73"/>
      <c r="T2" s="74"/>
      <c r="U2" s="75"/>
      <c r="V2" s="73"/>
      <c r="W2" s="74"/>
      <c r="X2" s="75"/>
      <c r="Y2" s="73"/>
      <c r="Z2" s="74"/>
      <c r="AA2" s="75"/>
      <c r="AB2" s="73"/>
    </row>
    <row r="3" spans="1:31" x14ac:dyDescent="0.25">
      <c r="A3" s="159" t="s">
        <v>172</v>
      </c>
      <c r="B3" s="159"/>
      <c r="C3" s="159"/>
      <c r="D3" s="76"/>
      <c r="E3" s="76"/>
      <c r="F3" s="76"/>
      <c r="G3" s="73"/>
      <c r="H3" s="74"/>
      <c r="I3" s="75"/>
      <c r="J3" s="73"/>
      <c r="K3" s="74"/>
      <c r="L3" s="75"/>
      <c r="M3" s="73"/>
      <c r="N3" s="74"/>
      <c r="O3" s="75"/>
      <c r="P3" s="73"/>
      <c r="Q3" s="74"/>
      <c r="R3" s="75"/>
      <c r="S3" s="73"/>
      <c r="T3" s="77"/>
      <c r="U3" s="78"/>
      <c r="V3" s="79"/>
      <c r="W3" s="77"/>
      <c r="X3" s="78"/>
      <c r="Y3" s="79"/>
      <c r="Z3" s="77"/>
      <c r="AA3" s="78"/>
      <c r="AB3" s="79"/>
      <c r="AC3" s="63"/>
      <c r="AD3" s="65"/>
    </row>
    <row r="4" spans="1:31" x14ac:dyDescent="0.25">
      <c r="A4" s="104" t="s">
        <v>2</v>
      </c>
      <c r="B4" s="104" t="s">
        <v>11</v>
      </c>
      <c r="C4" s="104" t="s">
        <v>17</v>
      </c>
      <c r="D4" s="80"/>
      <c r="E4" s="81"/>
      <c r="F4" s="82"/>
      <c r="G4" s="83"/>
      <c r="H4" s="81"/>
      <c r="I4" s="75"/>
      <c r="J4" s="73"/>
      <c r="K4" s="74"/>
      <c r="L4" s="75"/>
      <c r="M4" s="73"/>
      <c r="N4" s="74"/>
      <c r="O4" s="75"/>
      <c r="P4" s="73"/>
      <c r="Q4" s="74"/>
      <c r="R4" s="75"/>
      <c r="S4" s="73"/>
      <c r="T4" s="84"/>
      <c r="U4" s="84"/>
      <c r="V4" s="79"/>
      <c r="W4" s="84"/>
      <c r="X4" s="84"/>
      <c r="Y4" s="84"/>
      <c r="Z4" s="84"/>
      <c r="AA4" s="84"/>
      <c r="AB4" s="84"/>
      <c r="AC4" s="63"/>
      <c r="AD4" s="65"/>
    </row>
    <row r="5" spans="1:31" x14ac:dyDescent="0.25">
      <c r="A5" s="17"/>
      <c r="B5" s="4"/>
      <c r="C5" s="72"/>
      <c r="D5" s="73"/>
      <c r="E5" s="74"/>
      <c r="F5" s="75"/>
      <c r="G5" s="73"/>
      <c r="H5" s="74"/>
      <c r="I5" s="75"/>
      <c r="J5" s="73"/>
      <c r="K5" s="74"/>
      <c r="L5" s="75"/>
      <c r="M5" s="73"/>
      <c r="N5" s="74"/>
      <c r="O5" s="75"/>
      <c r="P5" s="73"/>
      <c r="Q5" s="74"/>
      <c r="R5" s="75"/>
      <c r="S5" s="73"/>
      <c r="T5" s="85"/>
      <c r="U5" s="85"/>
      <c r="V5" s="79"/>
      <c r="W5" s="86"/>
      <c r="X5" s="86"/>
      <c r="Y5" s="86"/>
      <c r="Z5" s="86"/>
      <c r="AA5" s="86"/>
      <c r="AB5" s="86"/>
      <c r="AC5" s="63"/>
      <c r="AD5" s="65"/>
    </row>
    <row r="6" spans="1:31" x14ac:dyDescent="0.25">
      <c r="A6" s="160" t="s">
        <v>174</v>
      </c>
      <c r="B6" s="160"/>
      <c r="C6" s="72"/>
      <c r="D6" s="73"/>
      <c r="E6" s="74"/>
      <c r="F6" s="75"/>
      <c r="G6" s="73"/>
      <c r="H6" s="74"/>
      <c r="I6" s="75"/>
      <c r="J6" s="73"/>
      <c r="K6" s="74"/>
      <c r="L6" s="75"/>
      <c r="M6" s="73"/>
      <c r="N6" s="74"/>
      <c r="O6" s="75"/>
      <c r="P6" s="73"/>
      <c r="Q6" s="74"/>
      <c r="R6" s="75"/>
      <c r="S6" s="73"/>
      <c r="T6" s="85"/>
      <c r="U6" s="85"/>
      <c r="V6" s="79"/>
      <c r="W6" s="87"/>
      <c r="X6" s="87"/>
      <c r="Y6" s="87"/>
      <c r="Z6" s="87"/>
      <c r="AA6" s="87"/>
      <c r="AB6" s="87"/>
      <c r="AC6" s="63"/>
      <c r="AD6" s="65"/>
    </row>
    <row r="7" spans="1:31" x14ac:dyDescent="0.25">
      <c r="A7" s="160" t="s">
        <v>173</v>
      </c>
      <c r="B7" s="160"/>
      <c r="C7" s="109"/>
      <c r="D7" s="73"/>
      <c r="E7" s="74"/>
      <c r="F7" s="75"/>
      <c r="G7" s="73"/>
      <c r="H7" s="74"/>
      <c r="I7" s="75"/>
      <c r="J7" s="73"/>
      <c r="K7" s="74"/>
      <c r="L7" s="75"/>
      <c r="M7" s="73"/>
      <c r="N7" s="74"/>
      <c r="O7" s="75"/>
      <c r="P7" s="73"/>
      <c r="Q7" s="74"/>
      <c r="R7" s="75"/>
      <c r="S7" s="73"/>
      <c r="T7" s="85"/>
      <c r="U7" s="85"/>
      <c r="V7" s="79"/>
      <c r="W7" s="87"/>
      <c r="X7" s="87"/>
      <c r="Y7" s="87"/>
      <c r="Z7" s="87"/>
      <c r="AA7" s="87"/>
      <c r="AB7" s="87"/>
      <c r="AC7" s="63"/>
      <c r="AD7" s="65"/>
    </row>
    <row r="8" spans="1:31" hidden="1" x14ac:dyDescent="0.25">
      <c r="A8" s="1"/>
      <c r="D8" s="73"/>
      <c r="E8" s="74"/>
      <c r="F8" s="75"/>
      <c r="G8" s="73"/>
      <c r="H8" s="74"/>
      <c r="I8" s="75"/>
      <c r="J8" s="73"/>
      <c r="K8" s="74"/>
      <c r="L8" s="75"/>
      <c r="M8" s="73"/>
      <c r="N8" s="74"/>
      <c r="O8" s="75"/>
      <c r="P8" s="73"/>
      <c r="Q8" s="74"/>
      <c r="R8" s="75"/>
      <c r="S8" s="73"/>
      <c r="T8" s="77"/>
      <c r="U8" s="78"/>
      <c r="V8" s="79"/>
      <c r="W8" s="77"/>
      <c r="X8" s="78"/>
      <c r="Y8" s="79"/>
      <c r="Z8" s="77"/>
      <c r="AA8" s="78"/>
      <c r="AB8" s="79"/>
      <c r="AC8" s="63"/>
      <c r="AD8" s="65"/>
    </row>
    <row r="9" spans="1:31" x14ac:dyDescent="0.25">
      <c r="A9" s="161" t="s">
        <v>18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T9" s="63"/>
      <c r="U9" s="65"/>
      <c r="V9" s="62"/>
      <c r="W9" s="63"/>
      <c r="X9" s="65"/>
      <c r="Y9" s="62"/>
      <c r="Z9" s="63"/>
      <c r="AA9" s="65"/>
      <c r="AB9" s="62"/>
      <c r="AC9" s="63"/>
      <c r="AD9" s="65"/>
    </row>
    <row r="10" spans="1:31" outlineLevel="1" x14ac:dyDescent="0.25">
      <c r="A10" s="104" t="s">
        <v>2</v>
      </c>
      <c r="B10" s="104" t="s">
        <v>10</v>
      </c>
      <c r="C10" s="68" t="s">
        <v>17</v>
      </c>
      <c r="D10" s="156" t="s">
        <v>22</v>
      </c>
      <c r="E10" s="157"/>
      <c r="F10" s="158"/>
      <c r="G10" s="156" t="s">
        <v>23</v>
      </c>
      <c r="H10" s="157"/>
      <c r="I10" s="158"/>
      <c r="J10" s="156" t="s">
        <v>24</v>
      </c>
      <c r="K10" s="157"/>
      <c r="L10" s="158"/>
      <c r="M10" s="156" t="s">
        <v>190</v>
      </c>
      <c r="N10" s="157"/>
      <c r="O10" s="158"/>
      <c r="P10" s="160" t="s">
        <v>4</v>
      </c>
      <c r="Q10" s="160"/>
      <c r="R10" s="160"/>
      <c r="T10" s="63"/>
      <c r="U10" s="65"/>
      <c r="V10" s="62"/>
      <c r="W10" s="63"/>
      <c r="X10" s="65"/>
      <c r="Y10" s="62"/>
      <c r="Z10" s="63"/>
      <c r="AA10" s="65"/>
      <c r="AB10" s="62"/>
      <c r="AC10" s="63"/>
      <c r="AD10" s="65"/>
    </row>
    <row r="11" spans="1:31" outlineLevel="1" x14ac:dyDescent="0.25">
      <c r="A11" s="17">
        <v>1</v>
      </c>
      <c r="B11" s="4"/>
      <c r="C11" s="69"/>
      <c r="D11" s="6"/>
      <c r="E11" s="66"/>
      <c r="F11" s="107"/>
      <c r="G11" s="6"/>
      <c r="H11" s="10"/>
      <c r="I11" s="107"/>
      <c r="J11" s="6"/>
      <c r="K11" s="10"/>
      <c r="L11" s="107"/>
      <c r="M11" s="6"/>
      <c r="N11" s="10"/>
      <c r="O11" s="107"/>
      <c r="P11" s="88"/>
      <c r="Q11" s="30" t="s">
        <v>7</v>
      </c>
      <c r="R11" s="31">
        <f t="shared" ref="R11:R20" si="0">SUM(F11,I11,L11,O11)</f>
        <v>0</v>
      </c>
    </row>
    <row r="12" spans="1:31" outlineLevel="1" x14ac:dyDescent="0.25">
      <c r="A12" s="17">
        <v>2</v>
      </c>
      <c r="B12" s="4"/>
      <c r="C12" s="69"/>
      <c r="D12" s="6"/>
      <c r="E12" s="66"/>
      <c r="F12" s="107"/>
      <c r="G12" s="6"/>
      <c r="H12" s="10"/>
      <c r="I12" s="107"/>
      <c r="J12" s="6"/>
      <c r="K12" s="10"/>
      <c r="L12" s="107"/>
      <c r="M12" s="6"/>
      <c r="N12" s="10"/>
      <c r="O12" s="107"/>
      <c r="P12" s="88"/>
      <c r="Q12" s="30" t="s">
        <v>7</v>
      </c>
      <c r="R12" s="31">
        <f t="shared" si="0"/>
        <v>0</v>
      </c>
    </row>
    <row r="13" spans="1:31" outlineLevel="1" x14ac:dyDescent="0.25">
      <c r="A13" s="17">
        <v>3</v>
      </c>
      <c r="B13" s="4"/>
      <c r="C13" s="69"/>
      <c r="D13" s="6"/>
      <c r="E13" s="66"/>
      <c r="F13" s="107"/>
      <c r="G13" s="6"/>
      <c r="H13" s="10"/>
      <c r="I13" s="107"/>
      <c r="J13" s="6"/>
      <c r="K13" s="10"/>
      <c r="L13" s="107"/>
      <c r="M13" s="6"/>
      <c r="N13" s="10"/>
      <c r="O13" s="107"/>
      <c r="P13" s="88"/>
      <c r="Q13" s="30" t="s">
        <v>7</v>
      </c>
      <c r="R13" s="31">
        <f t="shared" si="0"/>
        <v>0</v>
      </c>
    </row>
    <row r="14" spans="1:31" outlineLevel="1" x14ac:dyDescent="0.25">
      <c r="A14" s="17">
        <v>4</v>
      </c>
      <c r="B14" s="4"/>
      <c r="C14" s="69"/>
      <c r="D14" s="6"/>
      <c r="E14" s="66"/>
      <c r="F14" s="107"/>
      <c r="G14" s="6"/>
      <c r="H14" s="10"/>
      <c r="I14" s="107"/>
      <c r="J14" s="6"/>
      <c r="K14" s="10"/>
      <c r="L14" s="107"/>
      <c r="M14" s="6"/>
      <c r="N14" s="10"/>
      <c r="O14" s="107"/>
      <c r="P14" s="88"/>
      <c r="Q14" s="30" t="s">
        <v>7</v>
      </c>
      <c r="R14" s="31">
        <f t="shared" si="0"/>
        <v>0</v>
      </c>
    </row>
    <row r="15" spans="1:31" outlineLevel="1" x14ac:dyDescent="0.25">
      <c r="A15" s="17">
        <v>5</v>
      </c>
      <c r="B15" s="4"/>
      <c r="C15" s="69"/>
      <c r="D15" s="6"/>
      <c r="E15" s="66"/>
      <c r="F15" s="107"/>
      <c r="G15" s="6"/>
      <c r="H15" s="10"/>
      <c r="I15" s="107"/>
      <c r="J15" s="6"/>
      <c r="K15" s="10"/>
      <c r="L15" s="107"/>
      <c r="M15" s="6"/>
      <c r="N15" s="10"/>
      <c r="O15" s="107"/>
      <c r="P15" s="88"/>
      <c r="Q15" s="30" t="s">
        <v>7</v>
      </c>
      <c r="R15" s="31">
        <f t="shared" si="0"/>
        <v>0</v>
      </c>
    </row>
    <row r="16" spans="1:31" outlineLevel="1" x14ac:dyDescent="0.25">
      <c r="A16" s="17">
        <v>6</v>
      </c>
      <c r="B16" s="4"/>
      <c r="C16" s="69"/>
      <c r="D16" s="6"/>
      <c r="E16" s="66"/>
      <c r="F16" s="107"/>
      <c r="G16" s="6"/>
      <c r="H16" s="10"/>
      <c r="I16" s="107"/>
      <c r="J16" s="6"/>
      <c r="K16" s="10"/>
      <c r="L16" s="107"/>
      <c r="M16" s="6"/>
      <c r="N16" s="10"/>
      <c r="O16" s="107"/>
      <c r="P16" s="88"/>
      <c r="Q16" s="30" t="s">
        <v>7</v>
      </c>
      <c r="R16" s="31">
        <f t="shared" si="0"/>
        <v>0</v>
      </c>
    </row>
    <row r="17" spans="1:39" outlineLevel="1" x14ac:dyDescent="0.25">
      <c r="A17" s="17">
        <v>7</v>
      </c>
      <c r="B17" s="4"/>
      <c r="C17" s="69"/>
      <c r="D17" s="6"/>
      <c r="E17" s="66"/>
      <c r="F17" s="107"/>
      <c r="G17" s="6"/>
      <c r="H17" s="10"/>
      <c r="I17" s="107"/>
      <c r="J17" s="6"/>
      <c r="K17" s="10"/>
      <c r="L17" s="107"/>
      <c r="M17" s="6"/>
      <c r="N17" s="10"/>
      <c r="O17" s="107"/>
      <c r="P17" s="88"/>
      <c r="Q17" s="30" t="s">
        <v>7</v>
      </c>
      <c r="R17" s="31">
        <f t="shared" si="0"/>
        <v>0</v>
      </c>
    </row>
    <row r="18" spans="1:39" outlineLevel="1" x14ac:dyDescent="0.25">
      <c r="A18" s="17">
        <v>8</v>
      </c>
      <c r="B18" s="4"/>
      <c r="C18" s="69"/>
      <c r="D18" s="6"/>
      <c r="E18" s="66"/>
      <c r="F18" s="107"/>
      <c r="G18" s="6"/>
      <c r="H18" s="10"/>
      <c r="I18" s="107"/>
      <c r="J18" s="6"/>
      <c r="K18" s="10"/>
      <c r="L18" s="107"/>
      <c r="M18" s="6"/>
      <c r="N18" s="10"/>
      <c r="O18" s="107"/>
      <c r="P18" s="88"/>
      <c r="Q18" s="30" t="s">
        <v>7</v>
      </c>
      <c r="R18" s="31">
        <f t="shared" si="0"/>
        <v>0</v>
      </c>
    </row>
    <row r="19" spans="1:39" outlineLevel="1" x14ac:dyDescent="0.25">
      <c r="A19" s="17">
        <v>9</v>
      </c>
      <c r="B19" s="4"/>
      <c r="C19" s="69"/>
      <c r="D19" s="6"/>
      <c r="E19" s="66"/>
      <c r="F19" s="107"/>
      <c r="G19" s="6"/>
      <c r="H19" s="10"/>
      <c r="I19" s="107"/>
      <c r="J19" s="6"/>
      <c r="K19" s="10"/>
      <c r="L19" s="107"/>
      <c r="M19" s="6"/>
      <c r="N19" s="10"/>
      <c r="O19" s="107"/>
      <c r="P19" s="88"/>
      <c r="Q19" s="30" t="s">
        <v>7</v>
      </c>
      <c r="R19" s="31">
        <f t="shared" si="0"/>
        <v>0</v>
      </c>
    </row>
    <row r="20" spans="1:39" outlineLevel="1" x14ac:dyDescent="0.25">
      <c r="A20" s="17">
        <v>10</v>
      </c>
      <c r="B20" s="4"/>
      <c r="C20" s="69"/>
      <c r="D20" s="6"/>
      <c r="E20" s="66"/>
      <c r="F20" s="107"/>
      <c r="G20" s="6"/>
      <c r="H20" s="10"/>
      <c r="I20" s="107"/>
      <c r="J20" s="6"/>
      <c r="K20" s="10"/>
      <c r="L20" s="107"/>
      <c r="M20" s="6"/>
      <c r="N20" s="10"/>
      <c r="O20" s="107"/>
      <c r="P20" s="88"/>
      <c r="Q20" s="30" t="s">
        <v>7</v>
      </c>
      <c r="R20" s="31">
        <f t="shared" si="0"/>
        <v>0</v>
      </c>
    </row>
    <row r="21" spans="1:39" hidden="1" outlineLevel="1" x14ac:dyDescent="0.25">
      <c r="A21" s="17"/>
      <c r="B21" s="4"/>
      <c r="C21" s="69"/>
      <c r="D21" s="6"/>
      <c r="E21" s="66"/>
      <c r="F21" s="143"/>
      <c r="G21" s="6"/>
      <c r="H21" s="10"/>
      <c r="I21" s="143"/>
      <c r="J21" s="6"/>
      <c r="K21" s="10"/>
      <c r="L21" s="143"/>
      <c r="M21" s="6"/>
      <c r="N21" s="10"/>
      <c r="O21" s="143"/>
      <c r="P21" s="88"/>
      <c r="Q21" s="145"/>
      <c r="R21" s="103"/>
    </row>
    <row r="22" spans="1:39" hidden="1" outlineLevel="1" x14ac:dyDescent="0.25">
      <c r="A22" s="17"/>
      <c r="B22" s="4"/>
      <c r="C22" s="69"/>
      <c r="D22" s="6"/>
      <c r="E22" s="66"/>
      <c r="F22" s="143"/>
      <c r="G22" s="6"/>
      <c r="H22" s="10"/>
      <c r="I22" s="143"/>
      <c r="J22" s="6"/>
      <c r="K22" s="10"/>
      <c r="L22" s="143"/>
      <c r="M22" s="6"/>
      <c r="N22" s="10"/>
      <c r="O22" s="143"/>
      <c r="P22" s="88"/>
      <c r="Q22" s="145"/>
      <c r="R22" s="103"/>
    </row>
    <row r="23" spans="1:39" hidden="1" x14ac:dyDescent="0.25"/>
    <row r="24" spans="1:39" x14ac:dyDescent="0.25">
      <c r="A24" s="162" t="s">
        <v>185</v>
      </c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</row>
    <row r="25" spans="1:39" x14ac:dyDescent="0.25">
      <c r="A25" s="163" t="s">
        <v>2</v>
      </c>
      <c r="B25" s="164" t="s">
        <v>3</v>
      </c>
      <c r="C25" s="165"/>
      <c r="D25" s="156" t="s">
        <v>225</v>
      </c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8"/>
    </row>
    <row r="26" spans="1:39" x14ac:dyDescent="0.25">
      <c r="A26" s="163"/>
      <c r="B26" s="166"/>
      <c r="C26" s="167"/>
      <c r="D26" s="160">
        <v>1</v>
      </c>
      <c r="E26" s="160"/>
      <c r="F26" s="160"/>
      <c r="G26" s="156">
        <v>2</v>
      </c>
      <c r="H26" s="157"/>
      <c r="I26" s="158"/>
      <c r="J26" s="156">
        <v>3</v>
      </c>
      <c r="K26" s="157"/>
      <c r="L26" s="158"/>
      <c r="M26" s="156">
        <v>4</v>
      </c>
      <c r="N26" s="157"/>
      <c r="O26" s="158"/>
      <c r="P26" s="156">
        <v>5</v>
      </c>
      <c r="Q26" s="157"/>
      <c r="R26" s="158"/>
      <c r="S26" s="156">
        <v>6</v>
      </c>
      <c r="T26" s="157"/>
      <c r="U26" s="158"/>
      <c r="V26" s="156">
        <v>7</v>
      </c>
      <c r="W26" s="157"/>
      <c r="X26" s="158"/>
      <c r="Y26" s="156">
        <v>8</v>
      </c>
      <c r="Z26" s="157"/>
      <c r="AA26" s="158"/>
      <c r="AB26" s="156">
        <v>9</v>
      </c>
      <c r="AC26" s="157"/>
      <c r="AD26" s="158"/>
      <c r="AE26" s="160">
        <v>10</v>
      </c>
      <c r="AF26" s="160"/>
      <c r="AG26" s="160"/>
      <c r="AH26" s="160">
        <v>11</v>
      </c>
      <c r="AI26" s="160"/>
      <c r="AJ26" s="160"/>
      <c r="AK26" s="160">
        <v>12</v>
      </c>
      <c r="AL26" s="160"/>
      <c r="AM26" s="160"/>
    </row>
    <row r="27" spans="1:39" x14ac:dyDescent="0.25">
      <c r="A27" s="6">
        <v>1</v>
      </c>
      <c r="B27" s="14" t="s">
        <v>187</v>
      </c>
      <c r="C27" s="70"/>
      <c r="D27" s="108"/>
      <c r="E27" s="10" t="s">
        <v>7</v>
      </c>
      <c r="F27" s="107">
        <v>5</v>
      </c>
      <c r="G27" s="108"/>
      <c r="H27" s="10" t="s">
        <v>7</v>
      </c>
      <c r="I27" s="107">
        <v>5</v>
      </c>
      <c r="J27" s="108"/>
      <c r="K27" s="10" t="s">
        <v>7</v>
      </c>
      <c r="L27" s="107">
        <v>5</v>
      </c>
      <c r="M27" s="108"/>
      <c r="N27" s="10" t="s">
        <v>7</v>
      </c>
      <c r="O27" s="107">
        <v>5</v>
      </c>
      <c r="P27" s="108"/>
      <c r="Q27" s="10" t="s">
        <v>7</v>
      </c>
      <c r="R27" s="107">
        <v>5</v>
      </c>
      <c r="S27" s="108"/>
      <c r="T27" s="10" t="s">
        <v>7</v>
      </c>
      <c r="U27" s="107">
        <v>5</v>
      </c>
      <c r="V27" s="108"/>
      <c r="W27" s="10" t="s">
        <v>7</v>
      </c>
      <c r="X27" s="107">
        <v>5</v>
      </c>
      <c r="Y27" s="108"/>
      <c r="Z27" s="10" t="s">
        <v>7</v>
      </c>
      <c r="AA27" s="107">
        <v>5</v>
      </c>
      <c r="AB27" s="108"/>
      <c r="AC27" s="10" t="s">
        <v>7</v>
      </c>
      <c r="AD27" s="107">
        <v>5</v>
      </c>
      <c r="AE27" s="108"/>
      <c r="AF27" s="10" t="s">
        <v>7</v>
      </c>
      <c r="AG27" s="107">
        <v>5</v>
      </c>
      <c r="AH27" s="144"/>
      <c r="AI27" s="10" t="s">
        <v>7</v>
      </c>
      <c r="AJ27" s="143">
        <v>5</v>
      </c>
      <c r="AK27" s="144"/>
      <c r="AL27" s="10" t="s">
        <v>7</v>
      </c>
      <c r="AM27" s="143">
        <v>5</v>
      </c>
    </row>
    <row r="28" spans="1:39" outlineLevel="1" x14ac:dyDescent="0.25">
      <c r="A28" s="156" t="s">
        <v>8</v>
      </c>
      <c r="B28" s="157"/>
      <c r="C28" s="158"/>
      <c r="D28" s="104">
        <f>(F27/100)*D27</f>
        <v>0</v>
      </c>
      <c r="E28" s="106" t="s">
        <v>7</v>
      </c>
      <c r="F28" s="9">
        <f>SUM(F25:F27)</f>
        <v>5</v>
      </c>
      <c r="G28" s="104">
        <f>(I27/100)*G27</f>
        <v>0</v>
      </c>
      <c r="H28" s="106" t="s">
        <v>7</v>
      </c>
      <c r="I28" s="9">
        <f>SUM(I25:I27)</f>
        <v>5</v>
      </c>
      <c r="J28" s="104">
        <f>(L27/100)*J27</f>
        <v>0</v>
      </c>
      <c r="K28" s="106" t="s">
        <v>7</v>
      </c>
      <c r="L28" s="9">
        <f>SUM(L25:L27)</f>
        <v>5</v>
      </c>
      <c r="M28" s="104">
        <f>(O27/100)*M27</f>
        <v>0</v>
      </c>
      <c r="N28" s="106" t="s">
        <v>7</v>
      </c>
      <c r="O28" s="9">
        <f>SUM(O25:O27)</f>
        <v>5</v>
      </c>
      <c r="P28" s="104">
        <f>(R27/100)*P27</f>
        <v>0</v>
      </c>
      <c r="Q28" s="106" t="s">
        <v>7</v>
      </c>
      <c r="R28" s="9">
        <f>SUM(R25:R27)</f>
        <v>5</v>
      </c>
      <c r="S28" s="104">
        <f>(U27/100)*S27</f>
        <v>0</v>
      </c>
      <c r="T28" s="106" t="s">
        <v>7</v>
      </c>
      <c r="U28" s="9">
        <f>SUM(U25:U27)</f>
        <v>5</v>
      </c>
      <c r="V28" s="104">
        <f>(X27/100)*V27</f>
        <v>0</v>
      </c>
      <c r="W28" s="106" t="s">
        <v>7</v>
      </c>
      <c r="X28" s="9">
        <f>SUM(X25:X27)</f>
        <v>5</v>
      </c>
      <c r="Y28" s="104">
        <f>(AA27/100)*Y27</f>
        <v>0</v>
      </c>
      <c r="Z28" s="106" t="s">
        <v>7</v>
      </c>
      <c r="AA28" s="9">
        <f>SUM(AA25:AA27)</f>
        <v>5</v>
      </c>
      <c r="AB28" s="104">
        <f>(AD27/100)*AB27</f>
        <v>0</v>
      </c>
      <c r="AC28" s="106" t="s">
        <v>7</v>
      </c>
      <c r="AD28" s="9">
        <f>SUM(AD25:AD27)</f>
        <v>5</v>
      </c>
      <c r="AE28" s="104">
        <f>(AG27/100)*AE27</f>
        <v>0</v>
      </c>
      <c r="AF28" s="106" t="s">
        <v>7</v>
      </c>
      <c r="AG28" s="9">
        <f>SUM(AG25:AG27)</f>
        <v>5</v>
      </c>
      <c r="AH28" s="142">
        <f>(AJ27/100)*AH27</f>
        <v>0</v>
      </c>
      <c r="AI28" s="150"/>
      <c r="AJ28" s="150">
        <f>SUM(AJ27)</f>
        <v>5</v>
      </c>
      <c r="AK28" s="142">
        <f>(AM27/100)*AK27</f>
        <v>0</v>
      </c>
      <c r="AL28" s="150"/>
      <c r="AM28" s="150">
        <f>SUM(AM27)</f>
        <v>5</v>
      </c>
    </row>
    <row r="29" spans="1:39" s="90" customFormat="1" hidden="1" x14ac:dyDescent="0.25">
      <c r="A29" s="79"/>
      <c r="B29" s="77"/>
      <c r="C29" s="89"/>
      <c r="D29" s="79"/>
      <c r="E29" s="79"/>
      <c r="F29" s="78"/>
      <c r="G29" s="79"/>
      <c r="H29" s="79"/>
      <c r="I29" s="78"/>
      <c r="J29" s="79"/>
      <c r="K29" s="79"/>
      <c r="L29" s="78"/>
      <c r="M29" s="79"/>
      <c r="N29" s="79"/>
      <c r="O29" s="78"/>
      <c r="P29" s="79"/>
      <c r="Q29" s="79"/>
      <c r="R29" s="78"/>
      <c r="S29" s="79"/>
      <c r="T29" s="79"/>
      <c r="U29" s="78"/>
      <c r="V29" s="79"/>
      <c r="W29" s="79"/>
      <c r="X29" s="78"/>
      <c r="Y29" s="79"/>
      <c r="Z29" s="79"/>
      <c r="AA29" s="78"/>
      <c r="AB29" s="79"/>
      <c r="AC29" s="79"/>
      <c r="AD29" s="78"/>
      <c r="AE29" s="79"/>
      <c r="AF29" s="79"/>
      <c r="AG29" s="78"/>
    </row>
    <row r="30" spans="1:39" x14ac:dyDescent="0.25">
      <c r="A30" s="161" t="s">
        <v>224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</row>
    <row r="31" spans="1:39" outlineLevel="1" x14ac:dyDescent="0.25">
      <c r="A31" s="163" t="s">
        <v>2</v>
      </c>
      <c r="B31" s="164" t="s">
        <v>3</v>
      </c>
      <c r="C31" s="165"/>
      <c r="D31" s="156" t="s">
        <v>225</v>
      </c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8"/>
    </row>
    <row r="32" spans="1:39" outlineLevel="1" x14ac:dyDescent="0.25">
      <c r="A32" s="163"/>
      <c r="B32" s="166"/>
      <c r="C32" s="167"/>
      <c r="D32" s="171">
        <v>1</v>
      </c>
      <c r="E32" s="171"/>
      <c r="F32" s="171"/>
      <c r="G32" s="168">
        <v>2</v>
      </c>
      <c r="H32" s="169"/>
      <c r="I32" s="170"/>
      <c r="J32" s="168">
        <v>3</v>
      </c>
      <c r="K32" s="169"/>
      <c r="L32" s="170"/>
      <c r="M32" s="168">
        <v>4</v>
      </c>
      <c r="N32" s="169"/>
      <c r="O32" s="170"/>
      <c r="P32" s="168">
        <v>5</v>
      </c>
      <c r="Q32" s="169"/>
      <c r="R32" s="170"/>
      <c r="S32" s="168">
        <v>6</v>
      </c>
      <c r="T32" s="169"/>
      <c r="U32" s="170"/>
      <c r="V32" s="168">
        <v>7</v>
      </c>
      <c r="W32" s="169"/>
      <c r="X32" s="170"/>
      <c r="Y32" s="168">
        <v>8</v>
      </c>
      <c r="Z32" s="169"/>
      <c r="AA32" s="170"/>
      <c r="AB32" s="168">
        <v>9</v>
      </c>
      <c r="AC32" s="169"/>
      <c r="AD32" s="170"/>
      <c r="AE32" s="171">
        <v>10</v>
      </c>
      <c r="AF32" s="171"/>
      <c r="AG32" s="171"/>
      <c r="AH32" s="152">
        <v>11</v>
      </c>
      <c r="AI32" s="178"/>
      <c r="AJ32" s="178"/>
      <c r="AK32" s="153">
        <v>12</v>
      </c>
      <c r="AL32" s="179"/>
      <c r="AM32" s="180"/>
    </row>
    <row r="33" spans="1:39" outlineLevel="1" x14ac:dyDescent="0.25">
      <c r="A33" s="6">
        <v>1</v>
      </c>
      <c r="B33" s="172" t="s">
        <v>219</v>
      </c>
      <c r="C33" s="173"/>
      <c r="D33" s="108"/>
      <c r="E33" s="10"/>
      <c r="F33" s="107"/>
      <c r="G33" s="108"/>
      <c r="H33" s="10"/>
      <c r="I33" s="107"/>
      <c r="J33" s="108"/>
      <c r="K33" s="10"/>
      <c r="L33" s="107"/>
      <c r="M33" s="108"/>
      <c r="N33" s="10"/>
      <c r="O33" s="107"/>
      <c r="P33" s="108"/>
      <c r="Q33" s="10"/>
      <c r="R33" s="107"/>
      <c r="S33" s="108"/>
      <c r="T33" s="10"/>
      <c r="U33" s="107"/>
      <c r="V33" s="108"/>
      <c r="W33" s="10"/>
      <c r="X33" s="107"/>
      <c r="Y33" s="108"/>
      <c r="Z33" s="10"/>
      <c r="AA33" s="107"/>
      <c r="AB33" s="108"/>
      <c r="AC33" s="10"/>
      <c r="AD33" s="107"/>
      <c r="AE33" s="108"/>
      <c r="AF33" s="10"/>
      <c r="AG33" s="107"/>
      <c r="AH33" s="151"/>
      <c r="AI33" s="10"/>
      <c r="AJ33" s="143"/>
      <c r="AK33" s="151"/>
      <c r="AL33" s="10" t="s">
        <v>7</v>
      </c>
      <c r="AM33" s="143">
        <v>5</v>
      </c>
    </row>
    <row r="34" spans="1:39" outlineLevel="1" x14ac:dyDescent="0.25">
      <c r="A34" s="6">
        <v>2</v>
      </c>
      <c r="B34" s="172" t="s">
        <v>220</v>
      </c>
      <c r="C34" s="173"/>
      <c r="D34" s="108"/>
      <c r="E34" s="10"/>
      <c r="F34" s="107"/>
      <c r="G34" s="108"/>
      <c r="H34" s="10"/>
      <c r="I34" s="107"/>
      <c r="J34" s="108"/>
      <c r="K34" s="10"/>
      <c r="L34" s="107"/>
      <c r="M34" s="108"/>
      <c r="N34" s="10"/>
      <c r="O34" s="107"/>
      <c r="P34" s="108"/>
      <c r="Q34" s="10"/>
      <c r="R34" s="107"/>
      <c r="S34" s="108"/>
      <c r="T34" s="10"/>
      <c r="U34" s="107"/>
      <c r="V34" s="108"/>
      <c r="W34" s="10"/>
      <c r="X34" s="107"/>
      <c r="Y34" s="108"/>
      <c r="Z34" s="10"/>
      <c r="AA34" s="107"/>
      <c r="AB34" s="108"/>
      <c r="AC34" s="10"/>
      <c r="AD34" s="107"/>
      <c r="AE34" s="108"/>
      <c r="AF34" s="10"/>
      <c r="AG34" s="107"/>
      <c r="AH34" s="151"/>
      <c r="AI34" s="10"/>
      <c r="AJ34" s="143"/>
      <c r="AK34" s="151"/>
      <c r="AL34" s="10" t="s">
        <v>7</v>
      </c>
      <c r="AM34" s="143">
        <v>5</v>
      </c>
    </row>
    <row r="35" spans="1:39" outlineLevel="1" x14ac:dyDescent="0.25">
      <c r="A35" s="6">
        <v>3</v>
      </c>
      <c r="B35" s="172" t="s">
        <v>6</v>
      </c>
      <c r="C35" s="173"/>
      <c r="D35" s="108"/>
      <c r="E35" s="10"/>
      <c r="F35" s="107"/>
      <c r="G35" s="108"/>
      <c r="H35" s="10"/>
      <c r="I35" s="107"/>
      <c r="J35" s="108"/>
      <c r="K35" s="10"/>
      <c r="L35" s="107"/>
      <c r="M35" s="108"/>
      <c r="N35" s="10"/>
      <c r="O35" s="107"/>
      <c r="P35" s="108"/>
      <c r="Q35" s="10"/>
      <c r="R35" s="107"/>
      <c r="S35" s="108"/>
      <c r="T35" s="10"/>
      <c r="U35" s="107"/>
      <c r="V35" s="108"/>
      <c r="W35" s="10"/>
      <c r="X35" s="107"/>
      <c r="Y35" s="108"/>
      <c r="Z35" s="10"/>
      <c r="AA35" s="107"/>
      <c r="AB35" s="108"/>
      <c r="AC35" s="10"/>
      <c r="AD35" s="107"/>
      <c r="AE35" s="108"/>
      <c r="AF35" s="10"/>
      <c r="AG35" s="107"/>
      <c r="AH35" s="151"/>
      <c r="AI35" s="10"/>
      <c r="AJ35" s="143"/>
      <c r="AK35" s="151"/>
      <c r="AL35" s="10" t="s">
        <v>7</v>
      </c>
      <c r="AM35" s="143">
        <v>20</v>
      </c>
    </row>
    <row r="36" spans="1:39" outlineLevel="1" x14ac:dyDescent="0.25">
      <c r="A36" s="156" t="s">
        <v>8</v>
      </c>
      <c r="B36" s="157"/>
      <c r="C36" s="158"/>
      <c r="D36" s="104">
        <f>(F33/100)*D33+(F34/100)*D34+(F35/100)*D35</f>
        <v>0</v>
      </c>
      <c r="E36" s="106" t="s">
        <v>7</v>
      </c>
      <c r="F36" s="9">
        <f>SUM(F33:F35)</f>
        <v>0</v>
      </c>
      <c r="G36" s="104">
        <f>(I33/100)*G33+(I34/100)*G34+(I35/100)*G35</f>
        <v>0</v>
      </c>
      <c r="H36" s="106" t="s">
        <v>7</v>
      </c>
      <c r="I36" s="9">
        <f>SUM(I33:I35)</f>
        <v>0</v>
      </c>
      <c r="J36" s="104">
        <f>(L33/100)*J33+(L34/100)*J34+(L35/100)*J35</f>
        <v>0</v>
      </c>
      <c r="K36" s="106" t="s">
        <v>7</v>
      </c>
      <c r="L36" s="9">
        <f>SUM(L33:L35)</f>
        <v>0</v>
      </c>
      <c r="M36" s="104">
        <f>(O33/100)*M33+(O34/100)*M34+(O35/100)*M35</f>
        <v>0</v>
      </c>
      <c r="N36" s="106" t="s">
        <v>7</v>
      </c>
      <c r="O36" s="9">
        <f>SUM(O33:O35)</f>
        <v>0</v>
      </c>
      <c r="P36" s="104">
        <f>(R33/100)*P33+(R34/100)*P34+(R35/100)*P35</f>
        <v>0</v>
      </c>
      <c r="Q36" s="106" t="s">
        <v>7</v>
      </c>
      <c r="R36" s="9">
        <f>SUM(R33:R35)</f>
        <v>0</v>
      </c>
      <c r="S36" s="104">
        <f>(U33/100)*S33+(U34/100)*S34+(U35/100)*S35</f>
        <v>0</v>
      </c>
      <c r="T36" s="106" t="s">
        <v>7</v>
      </c>
      <c r="U36" s="9">
        <f>SUM(U33:U35)</f>
        <v>0</v>
      </c>
      <c r="V36" s="104">
        <f>(X33/100)*V33+(X34/100)*V34+(X35/100)*V35</f>
        <v>0</v>
      </c>
      <c r="W36" s="106" t="s">
        <v>7</v>
      </c>
      <c r="X36" s="9">
        <f>SUM(X33:X35)</f>
        <v>0</v>
      </c>
      <c r="Y36" s="104">
        <f>(AA33/100)*Y33+(AA34/100)*Y34+(AA35/100)*Y35</f>
        <v>0</v>
      </c>
      <c r="Z36" s="106" t="s">
        <v>7</v>
      </c>
      <c r="AA36" s="9">
        <f>SUM(AA33:AA35)</f>
        <v>0</v>
      </c>
      <c r="AB36" s="104">
        <f>(AD33/100)*AB33+(AD34/100)*AB34+(AD35/100)*AB35</f>
        <v>0</v>
      </c>
      <c r="AC36" s="106" t="s">
        <v>7</v>
      </c>
      <c r="AD36" s="9">
        <f>SUM(AD33:AD35)</f>
        <v>0</v>
      </c>
      <c r="AE36" s="104">
        <f>(AG33/100)*AE33+(AG34/100)*AE34+(AG35/100)*AE35</f>
        <v>0</v>
      </c>
      <c r="AF36" s="106" t="s">
        <v>7</v>
      </c>
      <c r="AG36" s="9">
        <f>SUM(AG33:AG35)</f>
        <v>0</v>
      </c>
      <c r="AH36" s="142">
        <f>(AJ33/100)*AH33+(AJ34/100)*AH34+(AJ35/100)*AH35</f>
        <v>0</v>
      </c>
      <c r="AI36" s="141" t="s">
        <v>7</v>
      </c>
      <c r="AJ36" s="4">
        <f>SUM(AJ33:AJ35)</f>
        <v>0</v>
      </c>
      <c r="AK36" s="142">
        <f>(AM33/100)*AK33+(AM34/100)*AK34+(AM35/100)*AK35</f>
        <v>0</v>
      </c>
      <c r="AL36" s="142" t="s">
        <v>7</v>
      </c>
      <c r="AM36" s="4">
        <f>SUM(AM33:AM35)</f>
        <v>30</v>
      </c>
    </row>
    <row r="37" spans="1:39" hidden="1" x14ac:dyDescent="0.25"/>
    <row r="38" spans="1:39" x14ac:dyDescent="0.25">
      <c r="A38" s="161" t="s">
        <v>192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</row>
    <row r="39" spans="1:39" outlineLevel="1" x14ac:dyDescent="0.25">
      <c r="A39" s="163" t="s">
        <v>2</v>
      </c>
      <c r="B39" s="164" t="s">
        <v>3</v>
      </c>
      <c r="C39" s="165"/>
      <c r="D39" s="156" t="s">
        <v>225</v>
      </c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8"/>
    </row>
    <row r="40" spans="1:39" outlineLevel="1" x14ac:dyDescent="0.25">
      <c r="A40" s="163"/>
      <c r="B40" s="166"/>
      <c r="C40" s="167"/>
      <c r="D40" s="160">
        <v>1</v>
      </c>
      <c r="E40" s="160"/>
      <c r="F40" s="160"/>
      <c r="G40" s="160">
        <v>2</v>
      </c>
      <c r="H40" s="160"/>
      <c r="I40" s="160"/>
      <c r="J40" s="160">
        <v>3</v>
      </c>
      <c r="K40" s="160"/>
      <c r="L40" s="160"/>
      <c r="M40" s="160">
        <v>4</v>
      </c>
      <c r="N40" s="160"/>
      <c r="O40" s="160"/>
      <c r="P40" s="160">
        <v>5</v>
      </c>
      <c r="Q40" s="160"/>
      <c r="R40" s="160"/>
      <c r="S40" s="160">
        <v>6</v>
      </c>
      <c r="T40" s="160"/>
      <c r="U40" s="160"/>
      <c r="V40" s="160">
        <v>7</v>
      </c>
      <c r="W40" s="160"/>
      <c r="X40" s="160"/>
      <c r="Y40" s="160">
        <v>8</v>
      </c>
      <c r="Z40" s="160"/>
      <c r="AA40" s="160"/>
      <c r="AB40" s="160">
        <v>9</v>
      </c>
      <c r="AC40" s="160"/>
      <c r="AD40" s="160"/>
      <c r="AE40" s="160">
        <v>10</v>
      </c>
      <c r="AF40" s="160"/>
      <c r="AG40" s="160"/>
      <c r="AH40" s="160">
        <v>11</v>
      </c>
      <c r="AI40" s="160"/>
      <c r="AJ40" s="160"/>
      <c r="AK40" s="160">
        <v>12</v>
      </c>
      <c r="AL40" s="160"/>
      <c r="AM40" s="160"/>
    </row>
    <row r="41" spans="1:39" outlineLevel="1" x14ac:dyDescent="0.25">
      <c r="A41" s="6">
        <v>1</v>
      </c>
      <c r="B41" s="172" t="s">
        <v>9</v>
      </c>
      <c r="C41" s="173"/>
      <c r="D41" s="108"/>
      <c r="E41" s="10"/>
      <c r="F41" s="107"/>
      <c r="G41" s="108"/>
      <c r="H41" s="10"/>
      <c r="I41" s="107"/>
      <c r="J41" s="108"/>
      <c r="K41" s="10"/>
      <c r="L41" s="107"/>
      <c r="M41" s="108"/>
      <c r="N41" s="10"/>
      <c r="O41" s="107"/>
      <c r="P41" s="108"/>
      <c r="Q41" s="10"/>
      <c r="R41" s="107"/>
      <c r="S41" s="108"/>
      <c r="T41" s="10"/>
      <c r="U41" s="107"/>
      <c r="V41" s="108"/>
      <c r="W41" s="10"/>
      <c r="X41" s="107"/>
      <c r="Y41" s="108"/>
      <c r="Z41" s="10"/>
      <c r="AA41" s="107"/>
      <c r="AB41" s="108"/>
      <c r="AC41" s="10"/>
      <c r="AD41" s="107"/>
      <c r="AE41" s="108"/>
      <c r="AF41" s="10"/>
      <c r="AG41" s="107"/>
      <c r="AH41" s="144"/>
      <c r="AI41" s="10"/>
      <c r="AJ41" s="143"/>
      <c r="AK41" s="144"/>
      <c r="AL41" s="10" t="s">
        <v>7</v>
      </c>
      <c r="AM41" s="143">
        <v>5</v>
      </c>
    </row>
    <row r="42" spans="1:39" outlineLevel="1" x14ac:dyDescent="0.25">
      <c r="A42" s="6">
        <v>2</v>
      </c>
      <c r="B42" s="172" t="s">
        <v>221</v>
      </c>
      <c r="C42" s="173"/>
      <c r="D42" s="108"/>
      <c r="E42" s="10"/>
      <c r="F42" s="107"/>
      <c r="G42" s="108"/>
      <c r="H42" s="10"/>
      <c r="I42" s="107"/>
      <c r="J42" s="108"/>
      <c r="K42" s="10"/>
      <c r="L42" s="107"/>
      <c r="M42" s="108"/>
      <c r="N42" s="10"/>
      <c r="O42" s="107"/>
      <c r="P42" s="108"/>
      <c r="Q42" s="10"/>
      <c r="R42" s="107"/>
      <c r="S42" s="108"/>
      <c r="T42" s="10"/>
      <c r="U42" s="107"/>
      <c r="V42" s="108"/>
      <c r="W42" s="10"/>
      <c r="X42" s="107"/>
      <c r="Y42" s="108"/>
      <c r="Z42" s="10"/>
      <c r="AA42" s="107"/>
      <c r="AB42" s="108"/>
      <c r="AC42" s="10"/>
      <c r="AD42" s="107"/>
      <c r="AE42" s="108"/>
      <c r="AF42" s="10"/>
      <c r="AG42" s="107"/>
      <c r="AH42" s="144"/>
      <c r="AI42" s="10"/>
      <c r="AJ42" s="143"/>
      <c r="AK42" s="144"/>
      <c r="AL42" s="10" t="s">
        <v>7</v>
      </c>
      <c r="AM42" s="143">
        <v>5</v>
      </c>
    </row>
    <row r="43" spans="1:39" outlineLevel="1" x14ac:dyDescent="0.25">
      <c r="A43" s="156" t="s">
        <v>8</v>
      </c>
      <c r="B43" s="157"/>
      <c r="C43" s="158"/>
      <c r="D43" s="104">
        <f>(F41/100)*D41+(F42/100)*D42</f>
        <v>0</v>
      </c>
      <c r="E43" s="106" t="s">
        <v>7</v>
      </c>
      <c r="F43" s="9">
        <f>SUM(F41:F42)</f>
        <v>0</v>
      </c>
      <c r="G43" s="105">
        <f>(I41/100)*G41+(I42/100)*G42</f>
        <v>0</v>
      </c>
      <c r="H43" s="106" t="s">
        <v>7</v>
      </c>
      <c r="I43" s="9">
        <f>SUM(I41:I42)</f>
        <v>0</v>
      </c>
      <c r="J43" s="104">
        <f>(L41/100)*J41+(L42/100)*J42</f>
        <v>0</v>
      </c>
      <c r="K43" s="106" t="s">
        <v>7</v>
      </c>
      <c r="L43" s="9">
        <f>SUM(L41:L42)</f>
        <v>0</v>
      </c>
      <c r="M43" s="104">
        <f>(O41/100)*M41+(O42/100)*M42</f>
        <v>0</v>
      </c>
      <c r="N43" s="106" t="s">
        <v>7</v>
      </c>
      <c r="O43" s="9">
        <f>SUM(O41:O42)</f>
        <v>0</v>
      </c>
      <c r="P43" s="104">
        <f>(R41/100)*P41+(R42/100)*P42</f>
        <v>0</v>
      </c>
      <c r="Q43" s="106" t="s">
        <v>7</v>
      </c>
      <c r="R43" s="9">
        <f>SUM(R41:R42)</f>
        <v>0</v>
      </c>
      <c r="S43" s="104">
        <f>(U41/100)*S41+(U42/100)*S42</f>
        <v>0</v>
      </c>
      <c r="T43" s="106" t="s">
        <v>7</v>
      </c>
      <c r="U43" s="9">
        <f>SUM(U41:U42)</f>
        <v>0</v>
      </c>
      <c r="V43" s="104">
        <f>(X41/100)*V41+(X42/100)*V42</f>
        <v>0</v>
      </c>
      <c r="W43" s="106" t="s">
        <v>7</v>
      </c>
      <c r="X43" s="9">
        <f>SUM(X41:X42)</f>
        <v>0</v>
      </c>
      <c r="Y43" s="104">
        <f>(AA41/100)*Y41+(AA42/100)*Y42</f>
        <v>0</v>
      </c>
      <c r="Z43" s="106" t="s">
        <v>7</v>
      </c>
      <c r="AA43" s="9">
        <f>SUM(AA41:AA42)</f>
        <v>0</v>
      </c>
      <c r="AB43" s="104">
        <f>(AD41/100)*AB41+(AD42/100)*AB42</f>
        <v>0</v>
      </c>
      <c r="AC43" s="106" t="s">
        <v>7</v>
      </c>
      <c r="AD43" s="9">
        <f>SUM(AD41:AD42)</f>
        <v>0</v>
      </c>
      <c r="AE43" s="104">
        <f>(AG41/100)*AE41+(AG42/100)*AE42</f>
        <v>0</v>
      </c>
      <c r="AF43" s="106" t="s">
        <v>7</v>
      </c>
      <c r="AG43" s="9">
        <f>SUM(AG41:AG42)</f>
        <v>0</v>
      </c>
      <c r="AH43" s="142">
        <f>(AJ41/100)*AH41+(AJ42/100)*AH42</f>
        <v>0</v>
      </c>
      <c r="AJ43" s="9">
        <f>SUM(AJ41:AJ42)</f>
        <v>0</v>
      </c>
      <c r="AK43" s="142">
        <f>(AM41/100)*AK41+(AM42/100)*AK42</f>
        <v>0</v>
      </c>
      <c r="AM43" s="9">
        <f>SUM(AM41:AM42)</f>
        <v>10</v>
      </c>
    </row>
    <row r="44" spans="1:39" s="28" customFormat="1" outlineLevel="1" x14ac:dyDescent="0.25">
      <c r="A44" s="174" t="s">
        <v>214</v>
      </c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</row>
    <row r="45" spans="1:39" hidden="1" x14ac:dyDescent="0.25"/>
    <row r="46" spans="1:39" x14ac:dyDescent="0.25">
      <c r="A46" s="161" t="s">
        <v>223</v>
      </c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</row>
    <row r="47" spans="1:39" outlineLevel="1" x14ac:dyDescent="0.25">
      <c r="A47" s="163" t="s">
        <v>2</v>
      </c>
      <c r="B47" s="164" t="s">
        <v>3</v>
      </c>
      <c r="C47" s="165"/>
      <c r="D47" s="156" t="s">
        <v>225</v>
      </c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8"/>
    </row>
    <row r="48" spans="1:39" outlineLevel="1" x14ac:dyDescent="0.25">
      <c r="A48" s="163"/>
      <c r="B48" s="166"/>
      <c r="C48" s="167"/>
      <c r="D48" s="160">
        <v>1</v>
      </c>
      <c r="E48" s="160"/>
      <c r="F48" s="160"/>
      <c r="G48" s="160">
        <v>2</v>
      </c>
      <c r="H48" s="160"/>
      <c r="I48" s="160"/>
      <c r="J48" s="160">
        <v>3</v>
      </c>
      <c r="K48" s="160"/>
      <c r="L48" s="160"/>
      <c r="M48" s="160">
        <v>4</v>
      </c>
      <c r="N48" s="160"/>
      <c r="O48" s="160"/>
      <c r="P48" s="160">
        <v>5</v>
      </c>
      <c r="Q48" s="160"/>
      <c r="R48" s="160"/>
      <c r="S48" s="160">
        <v>6</v>
      </c>
      <c r="T48" s="160"/>
      <c r="U48" s="160"/>
      <c r="V48" s="160">
        <v>7</v>
      </c>
      <c r="W48" s="160"/>
      <c r="X48" s="160"/>
      <c r="Y48" s="160">
        <v>8</v>
      </c>
      <c r="Z48" s="160"/>
      <c r="AA48" s="160"/>
      <c r="AB48" s="160">
        <v>9</v>
      </c>
      <c r="AC48" s="160"/>
      <c r="AD48" s="160"/>
      <c r="AE48" s="160">
        <v>10</v>
      </c>
      <c r="AF48" s="160"/>
      <c r="AG48" s="160"/>
      <c r="AH48" s="160">
        <v>11</v>
      </c>
      <c r="AI48" s="160"/>
      <c r="AJ48" s="160"/>
      <c r="AK48" s="160">
        <v>12</v>
      </c>
      <c r="AL48" s="160"/>
      <c r="AM48" s="160"/>
    </row>
    <row r="49" spans="1:39" outlineLevel="1" x14ac:dyDescent="0.25">
      <c r="A49" s="16">
        <v>1</v>
      </c>
      <c r="B49" s="172" t="s">
        <v>14</v>
      </c>
      <c r="C49" s="173"/>
      <c r="D49" s="108"/>
      <c r="E49" s="10"/>
      <c r="F49" s="107"/>
      <c r="G49" s="108"/>
      <c r="H49" s="10"/>
      <c r="I49" s="107"/>
      <c r="J49" s="108"/>
      <c r="K49" s="10"/>
      <c r="L49" s="107"/>
      <c r="M49" s="108"/>
      <c r="N49" s="10"/>
      <c r="O49" s="107"/>
      <c r="P49" s="108"/>
      <c r="Q49" s="10"/>
      <c r="R49" s="107"/>
      <c r="S49" s="108"/>
      <c r="T49" s="10"/>
      <c r="U49" s="107"/>
      <c r="V49" s="108"/>
      <c r="W49" s="10"/>
      <c r="X49" s="107"/>
      <c r="Y49" s="108"/>
      <c r="Z49" s="10"/>
      <c r="AA49" s="107"/>
      <c r="AB49" s="108"/>
      <c r="AC49" s="10"/>
      <c r="AD49" s="107"/>
      <c r="AE49" s="108"/>
      <c r="AF49" s="10"/>
      <c r="AG49" s="107"/>
      <c r="AH49" s="144"/>
      <c r="AI49" s="10"/>
      <c r="AJ49" s="143"/>
      <c r="AK49" s="144"/>
      <c r="AL49" s="10" t="s">
        <v>7</v>
      </c>
      <c r="AM49" s="143">
        <v>5</v>
      </c>
    </row>
    <row r="50" spans="1:39" outlineLevel="1" x14ac:dyDescent="0.25">
      <c r="A50" s="16">
        <v>2</v>
      </c>
      <c r="B50" s="172" t="s">
        <v>215</v>
      </c>
      <c r="C50" s="173"/>
      <c r="D50" s="108"/>
      <c r="E50" s="10"/>
      <c r="F50" s="107"/>
      <c r="G50" s="108"/>
      <c r="H50" s="10"/>
      <c r="I50" s="107"/>
      <c r="J50" s="108"/>
      <c r="K50" s="10"/>
      <c r="L50" s="107"/>
      <c r="M50" s="108"/>
      <c r="N50" s="10"/>
      <c r="O50" s="107"/>
      <c r="P50" s="108"/>
      <c r="Q50" s="10"/>
      <c r="R50" s="107"/>
      <c r="S50" s="108"/>
      <c r="T50" s="10"/>
      <c r="U50" s="107"/>
      <c r="V50" s="108"/>
      <c r="W50" s="10"/>
      <c r="X50" s="107"/>
      <c r="Y50" s="108"/>
      <c r="Z50" s="10"/>
      <c r="AA50" s="107"/>
      <c r="AB50" s="108"/>
      <c r="AC50" s="10"/>
      <c r="AD50" s="107"/>
      <c r="AE50" s="108"/>
      <c r="AF50" s="10"/>
      <c r="AG50" s="107"/>
      <c r="AH50" s="144"/>
      <c r="AI50" s="10"/>
      <c r="AJ50" s="143"/>
      <c r="AK50" s="144"/>
      <c r="AL50" s="10" t="s">
        <v>7</v>
      </c>
      <c r="AM50" s="143">
        <v>5</v>
      </c>
    </row>
    <row r="51" spans="1:39" outlineLevel="1" x14ac:dyDescent="0.25">
      <c r="A51" s="16">
        <v>3</v>
      </c>
      <c r="B51" s="172" t="s">
        <v>216</v>
      </c>
      <c r="C51" s="173"/>
      <c r="D51" s="108"/>
      <c r="E51" s="10"/>
      <c r="F51" s="107"/>
      <c r="G51" s="108"/>
      <c r="H51" s="10"/>
      <c r="I51" s="107"/>
      <c r="J51" s="108"/>
      <c r="K51" s="10"/>
      <c r="L51" s="107"/>
      <c r="M51" s="108"/>
      <c r="N51" s="10"/>
      <c r="O51" s="107"/>
      <c r="P51" s="108"/>
      <c r="Q51" s="10"/>
      <c r="R51" s="107"/>
      <c r="S51" s="108"/>
      <c r="T51" s="10"/>
      <c r="U51" s="107"/>
      <c r="V51" s="108"/>
      <c r="W51" s="10"/>
      <c r="X51" s="107"/>
      <c r="Y51" s="108"/>
      <c r="Z51" s="10"/>
      <c r="AA51" s="107"/>
      <c r="AB51" s="108"/>
      <c r="AC51" s="10"/>
      <c r="AD51" s="107"/>
      <c r="AE51" s="108"/>
      <c r="AF51" s="10"/>
      <c r="AG51" s="107"/>
      <c r="AH51" s="144"/>
      <c r="AI51" s="10"/>
      <c r="AJ51" s="143"/>
      <c r="AK51" s="144"/>
      <c r="AL51" s="10" t="s">
        <v>7</v>
      </c>
      <c r="AM51" s="143">
        <v>25</v>
      </c>
    </row>
    <row r="52" spans="1:39" outlineLevel="1" x14ac:dyDescent="0.25">
      <c r="A52" s="16">
        <v>4</v>
      </c>
      <c r="B52" s="172" t="s">
        <v>16</v>
      </c>
      <c r="C52" s="173"/>
      <c r="D52" s="108"/>
      <c r="E52" s="10"/>
      <c r="F52" s="107"/>
      <c r="G52" s="108"/>
      <c r="H52" s="10"/>
      <c r="I52" s="107"/>
      <c r="J52" s="108"/>
      <c r="K52" s="10"/>
      <c r="L52" s="107"/>
      <c r="M52" s="108"/>
      <c r="N52" s="10"/>
      <c r="O52" s="107"/>
      <c r="P52" s="108"/>
      <c r="Q52" s="10"/>
      <c r="R52" s="107"/>
      <c r="S52" s="108"/>
      <c r="T52" s="10"/>
      <c r="U52" s="107"/>
      <c r="V52" s="108"/>
      <c r="W52" s="10"/>
      <c r="X52" s="107"/>
      <c r="Y52" s="108"/>
      <c r="Z52" s="10"/>
      <c r="AA52" s="107"/>
      <c r="AB52" s="108"/>
      <c r="AC52" s="10"/>
      <c r="AD52" s="107"/>
      <c r="AE52" s="108"/>
      <c r="AF52" s="10"/>
      <c r="AG52" s="107"/>
      <c r="AH52" s="144"/>
      <c r="AI52" s="10"/>
      <c r="AJ52" s="143"/>
      <c r="AK52" s="144"/>
      <c r="AL52" s="10" t="s">
        <v>7</v>
      </c>
      <c r="AM52" s="143">
        <v>5</v>
      </c>
    </row>
    <row r="53" spans="1:39" outlineLevel="1" x14ac:dyDescent="0.25">
      <c r="A53" s="16">
        <v>5</v>
      </c>
      <c r="B53" s="176" t="s">
        <v>218</v>
      </c>
      <c r="C53" s="177"/>
      <c r="D53" s="108"/>
      <c r="E53" s="10"/>
      <c r="F53" s="107"/>
      <c r="G53" s="108"/>
      <c r="H53" s="10"/>
      <c r="I53" s="107"/>
      <c r="J53" s="108"/>
      <c r="K53" s="10"/>
      <c r="L53" s="107"/>
      <c r="M53" s="108"/>
      <c r="N53" s="10"/>
      <c r="O53" s="107"/>
      <c r="P53" s="108"/>
      <c r="Q53" s="10"/>
      <c r="R53" s="107"/>
      <c r="S53" s="108"/>
      <c r="T53" s="10"/>
      <c r="U53" s="107"/>
      <c r="V53" s="108"/>
      <c r="W53" s="10"/>
      <c r="X53" s="107"/>
      <c r="Y53" s="108"/>
      <c r="Z53" s="10"/>
      <c r="AA53" s="107"/>
      <c r="AB53" s="108"/>
      <c r="AC53" s="10"/>
      <c r="AD53" s="107"/>
      <c r="AE53" s="108"/>
      <c r="AF53" s="10"/>
      <c r="AG53" s="107"/>
      <c r="AH53" s="144"/>
      <c r="AI53" s="10"/>
      <c r="AJ53" s="143"/>
      <c r="AK53" s="144"/>
      <c r="AL53" s="10" t="s">
        <v>7</v>
      </c>
      <c r="AM53" s="143">
        <v>15</v>
      </c>
    </row>
    <row r="54" spans="1:39" outlineLevel="1" x14ac:dyDescent="0.25">
      <c r="A54" s="156" t="s">
        <v>8</v>
      </c>
      <c r="B54" s="157"/>
      <c r="C54" s="158"/>
      <c r="D54" s="104">
        <f>(F49/100)*D49+(F50/100)*D50+(F51/100)*D51+(F52/100)*D52+(F53/100)*D53</f>
        <v>0</v>
      </c>
      <c r="E54" s="106" t="s">
        <v>7</v>
      </c>
      <c r="F54" s="9">
        <f>SUM(F49:F53)</f>
        <v>0</v>
      </c>
      <c r="G54" s="104">
        <f>(I49/100)*G49+(I50/100)*G50+(I51/100)*G51+(I52/100)*G52+(I53/100)*G53</f>
        <v>0</v>
      </c>
      <c r="H54" s="106" t="s">
        <v>7</v>
      </c>
      <c r="I54" s="9">
        <f>SUM(I49:I53)</f>
        <v>0</v>
      </c>
      <c r="J54" s="104">
        <f>(L49/100)*J49+(L50/100)*J50+(L51/100)*J51+(L52/100)*J52+(L53/100)*J53</f>
        <v>0</v>
      </c>
      <c r="K54" s="106" t="s">
        <v>7</v>
      </c>
      <c r="L54" s="9">
        <f>SUM(L49:L53)</f>
        <v>0</v>
      </c>
      <c r="M54" s="104">
        <f>(O49/100)*M49+(O50/100)*M50+(O51/100)*M51+(O52/100)*M52+(O53/100)*M53</f>
        <v>0</v>
      </c>
      <c r="N54" s="106" t="s">
        <v>7</v>
      </c>
      <c r="O54" s="9">
        <f>SUM(O49:O53)</f>
        <v>0</v>
      </c>
      <c r="P54" s="104">
        <f>(R49/100)*P49+(R50/100)*P50+(R51/100)*P51+(R52/100)*P52+(R53/100)*P53</f>
        <v>0</v>
      </c>
      <c r="Q54" s="106" t="s">
        <v>7</v>
      </c>
      <c r="R54" s="9">
        <f>SUM(R49:R53)</f>
        <v>0</v>
      </c>
      <c r="S54" s="104">
        <f>(U49/100)*S49+(U50/100)*S50+(U51/100)*S51+(U52/100)*S52+(U53/100)*S53</f>
        <v>0</v>
      </c>
      <c r="T54" s="106" t="s">
        <v>7</v>
      </c>
      <c r="U54" s="9">
        <f>SUM(U49:U53)</f>
        <v>0</v>
      </c>
      <c r="V54" s="104">
        <f>(X49/100)*V49+(X50/100)*V50+(X51/100)*V51+(X52/100)*V52+(X53/100)*V53</f>
        <v>0</v>
      </c>
      <c r="W54" s="106" t="s">
        <v>7</v>
      </c>
      <c r="X54" s="9">
        <f>SUM(X49:X53)</f>
        <v>0</v>
      </c>
      <c r="Y54" s="104">
        <f>(AA49/100)*Y49+(AA50/100)*Y50+(AA51/100)*Y51+(AA52/100)*Y52+(AA53/100)*Y53</f>
        <v>0</v>
      </c>
      <c r="Z54" s="106" t="s">
        <v>7</v>
      </c>
      <c r="AA54" s="9">
        <f>SUM(AA49:AA53)</f>
        <v>0</v>
      </c>
      <c r="AB54" s="104">
        <f>(AD49/100)*AB49+(AD50/100)*AB50+(AD51/100)*AB51+(AD52/100)*AB52+(AD53/100)*AB53</f>
        <v>0</v>
      </c>
      <c r="AC54" s="106" t="s">
        <v>7</v>
      </c>
      <c r="AD54" s="9">
        <f>SUM(AD49:AD53)</f>
        <v>0</v>
      </c>
      <c r="AE54" s="104">
        <f>(AG49/100)*AE49+(AG50/100)*AE50+(AG51/100)*AE51+(AG52/100)*AE52+(AG53/100)*AE53</f>
        <v>0</v>
      </c>
      <c r="AF54" s="106" t="s">
        <v>7</v>
      </c>
      <c r="AG54" s="9">
        <f>SUM(AG49:AG53)</f>
        <v>0</v>
      </c>
      <c r="AH54" s="142">
        <f>(AJ49/100)*AH49+(AJ50/100)*AH50+(AJ51/100)*AH51+(AJ52/100)*AH52+(AJ53/100)*AH53</f>
        <v>0</v>
      </c>
      <c r="AJ54" s="9">
        <f>SUM(AJ49:AJ53)</f>
        <v>0</v>
      </c>
      <c r="AK54" s="142">
        <f>(AM49/100)*AK49+(AM50/100)*AK50+(AM51/100)*AK51+(AM52/100)*AK52+(AM53/100)*AK53</f>
        <v>0</v>
      </c>
      <c r="AM54" s="9">
        <f>SUM(AM49:AM53)</f>
        <v>55</v>
      </c>
    </row>
    <row r="55" spans="1:39" outlineLevel="1" x14ac:dyDescent="0.25">
      <c r="A55" s="175" t="s">
        <v>15</v>
      </c>
      <c r="B55" s="175"/>
      <c r="C55" s="175"/>
      <c r="D55" s="175"/>
      <c r="E55" s="175"/>
      <c r="F55" s="175"/>
      <c r="I55"/>
      <c r="L55"/>
      <c r="O55"/>
      <c r="R55"/>
      <c r="U55"/>
      <c r="X55"/>
      <c r="AA55"/>
      <c r="AD55"/>
      <c r="AG55"/>
    </row>
  </sheetData>
  <sheetProtection selectLockedCells="1"/>
  <mergeCells count="90">
    <mergeCell ref="AH48:AJ48"/>
    <mergeCell ref="AK48:AM48"/>
    <mergeCell ref="D47:AM47"/>
    <mergeCell ref="AH26:AJ26"/>
    <mergeCell ref="AK26:AM26"/>
    <mergeCell ref="AH40:AJ40"/>
    <mergeCell ref="AK40:AM40"/>
    <mergeCell ref="D39:AM39"/>
    <mergeCell ref="D31:AM31"/>
    <mergeCell ref="AI32:AJ32"/>
    <mergeCell ref="AL32:AM32"/>
    <mergeCell ref="J32:L32"/>
    <mergeCell ref="M32:O32"/>
    <mergeCell ref="P32:R32"/>
    <mergeCell ref="S32:U32"/>
    <mergeCell ref="V32:X32"/>
    <mergeCell ref="A54:C54"/>
    <mergeCell ref="A55:F55"/>
    <mergeCell ref="AE48:AG48"/>
    <mergeCell ref="B49:C49"/>
    <mergeCell ref="B50:C50"/>
    <mergeCell ref="B51:C51"/>
    <mergeCell ref="B52:C52"/>
    <mergeCell ref="B53:C53"/>
    <mergeCell ref="M48:O48"/>
    <mergeCell ref="P48:R48"/>
    <mergeCell ref="S48:U48"/>
    <mergeCell ref="V48:X48"/>
    <mergeCell ref="Y48:AA48"/>
    <mergeCell ref="AB48:AD48"/>
    <mergeCell ref="B42:C42"/>
    <mergeCell ref="A43:C43"/>
    <mergeCell ref="A44:AG44"/>
    <mergeCell ref="A46:AG46"/>
    <mergeCell ref="A47:A48"/>
    <mergeCell ref="B47:C48"/>
    <mergeCell ref="D48:F48"/>
    <mergeCell ref="G48:I48"/>
    <mergeCell ref="J48:L48"/>
    <mergeCell ref="B41:C41"/>
    <mergeCell ref="A36:C36"/>
    <mergeCell ref="A38:AG38"/>
    <mergeCell ref="A39:A40"/>
    <mergeCell ref="B39:C40"/>
    <mergeCell ref="D40:F40"/>
    <mergeCell ref="G40:I40"/>
    <mergeCell ref="J40:L40"/>
    <mergeCell ref="M40:O40"/>
    <mergeCell ref="P40:R40"/>
    <mergeCell ref="S40:U40"/>
    <mergeCell ref="V40:X40"/>
    <mergeCell ref="Y40:AA40"/>
    <mergeCell ref="AB40:AD40"/>
    <mergeCell ref="AE40:AG40"/>
    <mergeCell ref="B33:C33"/>
    <mergeCell ref="A30:AG30"/>
    <mergeCell ref="B35:C35"/>
    <mergeCell ref="A31:A32"/>
    <mergeCell ref="B31:C32"/>
    <mergeCell ref="D32:F32"/>
    <mergeCell ref="G32:I32"/>
    <mergeCell ref="B34:C34"/>
    <mergeCell ref="V26:X26"/>
    <mergeCell ref="Y26:AA26"/>
    <mergeCell ref="AB26:AD26"/>
    <mergeCell ref="AE26:AG26"/>
    <mergeCell ref="Y32:AA32"/>
    <mergeCell ref="AB32:AD32"/>
    <mergeCell ref="AE32:AG32"/>
    <mergeCell ref="G26:I26"/>
    <mergeCell ref="J26:L26"/>
    <mergeCell ref="M26:O26"/>
    <mergeCell ref="P26:R26"/>
    <mergeCell ref="S26:U26"/>
    <mergeCell ref="A1:AE1"/>
    <mergeCell ref="A28:C28"/>
    <mergeCell ref="D25:AM25"/>
    <mergeCell ref="A3:C3"/>
    <mergeCell ref="A6:B6"/>
    <mergeCell ref="A7:B7"/>
    <mergeCell ref="A9:R9"/>
    <mergeCell ref="D10:F10"/>
    <mergeCell ref="G10:I10"/>
    <mergeCell ref="J10:L10"/>
    <mergeCell ref="M10:O10"/>
    <mergeCell ref="P10:R10"/>
    <mergeCell ref="A24:AG24"/>
    <mergeCell ref="A25:A26"/>
    <mergeCell ref="B25:C26"/>
    <mergeCell ref="D26:F26"/>
  </mergeCells>
  <pageMargins left="0.25" right="0.25" top="0.75" bottom="0.75" header="0.3" footer="0.3"/>
  <pageSetup paperSize="9" scale="95" orientation="landscape" horizontalDpi="300" verticalDpi="300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"/>
  <sheetViews>
    <sheetView zoomScale="80" zoomScaleNormal="80" zoomScalePageLayoutView="80" workbookViewId="0">
      <selection activeCell="C5" sqref="C5"/>
    </sheetView>
  </sheetViews>
  <sheetFormatPr defaultRowHeight="15" outlineLevelRow="1" x14ac:dyDescent="0.25"/>
  <cols>
    <col min="1" max="1" width="4.85546875" customWidth="1"/>
    <col min="2" max="2" width="32.85546875" customWidth="1"/>
    <col min="3" max="3" width="11.7109375" style="67" customWidth="1"/>
    <col min="4" max="4" width="5" style="2" customWidth="1"/>
    <col min="5" max="5" width="1.85546875" hidden="1" customWidth="1"/>
    <col min="6" max="6" width="4.28515625" style="3" hidden="1" customWidth="1"/>
    <col min="7" max="7" width="5" style="2" customWidth="1"/>
    <col min="8" max="8" width="1.85546875" hidden="1" customWidth="1"/>
    <col min="9" max="9" width="4.28515625" style="3" hidden="1" customWidth="1"/>
    <col min="10" max="10" width="5" style="2" customWidth="1"/>
    <col min="11" max="11" width="1.85546875" hidden="1" customWidth="1"/>
    <col min="12" max="12" width="4.28515625" style="3" hidden="1" customWidth="1"/>
    <col min="13" max="13" width="5" style="2" customWidth="1"/>
    <col min="14" max="14" width="1.85546875" hidden="1" customWidth="1"/>
    <col min="15" max="15" width="4.28515625" style="3" hidden="1" customWidth="1"/>
    <col min="16" max="16" width="5" style="2" customWidth="1"/>
    <col min="17" max="17" width="1.85546875" hidden="1" customWidth="1"/>
    <col min="18" max="18" width="4.28515625" style="3" hidden="1" customWidth="1"/>
    <col min="19" max="19" width="5" style="2" customWidth="1"/>
    <col min="20" max="20" width="1.85546875" hidden="1" customWidth="1"/>
    <col min="21" max="21" width="4.28515625" style="3" hidden="1" customWidth="1"/>
    <col min="22" max="22" width="5" style="2" customWidth="1"/>
    <col min="23" max="23" width="1.85546875" hidden="1" customWidth="1"/>
    <col min="24" max="24" width="4.28515625" style="3" hidden="1" customWidth="1"/>
    <col min="25" max="25" width="5" style="2" customWidth="1"/>
    <col min="26" max="26" width="1.85546875" hidden="1" customWidth="1"/>
    <col min="27" max="27" width="4.28515625" style="3" hidden="1" customWidth="1"/>
    <col min="28" max="28" width="5" style="2" customWidth="1"/>
    <col min="29" max="29" width="1.85546875" hidden="1" customWidth="1"/>
    <col min="30" max="30" width="4.28515625" style="3" hidden="1" customWidth="1"/>
    <col min="31" max="31" width="5" style="2" customWidth="1"/>
    <col min="32" max="32" width="1.85546875" hidden="1" customWidth="1"/>
    <col min="33" max="33" width="4.28515625" style="3" hidden="1" customWidth="1"/>
  </cols>
  <sheetData>
    <row r="1" spans="1:30" x14ac:dyDescent="0.25">
      <c r="A1" s="1" t="s">
        <v>0</v>
      </c>
    </row>
    <row r="2" spans="1:30" x14ac:dyDescent="0.25">
      <c r="A2" s="1"/>
      <c r="D2" s="73"/>
      <c r="E2" s="74"/>
      <c r="F2" s="75"/>
      <c r="G2" s="73"/>
      <c r="H2" s="74"/>
      <c r="I2" s="75"/>
      <c r="J2" s="73"/>
      <c r="K2" s="74"/>
      <c r="L2" s="75"/>
      <c r="M2" s="73"/>
      <c r="N2" s="74"/>
      <c r="O2" s="75"/>
      <c r="P2" s="73"/>
      <c r="Q2" s="74"/>
      <c r="R2" s="75"/>
      <c r="S2" s="73"/>
      <c r="T2" s="74"/>
      <c r="U2" s="75"/>
      <c r="V2" s="73"/>
      <c r="W2" s="74"/>
      <c r="X2" s="75"/>
      <c r="Y2" s="73"/>
      <c r="Z2" s="74"/>
      <c r="AA2" s="75"/>
      <c r="AB2" s="73"/>
    </row>
    <row r="3" spans="1:30" x14ac:dyDescent="0.25">
      <c r="A3" s="159" t="s">
        <v>172</v>
      </c>
      <c r="B3" s="159"/>
      <c r="C3" s="159"/>
      <c r="D3" s="76"/>
      <c r="E3" s="76"/>
      <c r="F3" s="76"/>
      <c r="G3" s="73"/>
      <c r="H3" s="74"/>
      <c r="I3" s="75"/>
      <c r="J3" s="73"/>
      <c r="K3" s="74"/>
      <c r="L3" s="75"/>
      <c r="M3" s="73"/>
      <c r="N3" s="74"/>
      <c r="O3" s="75"/>
      <c r="P3" s="73"/>
      <c r="Q3" s="74"/>
      <c r="R3" s="75"/>
      <c r="S3" s="73"/>
      <c r="T3" s="77"/>
      <c r="U3" s="78"/>
      <c r="V3" s="79"/>
      <c r="W3" s="77"/>
      <c r="X3" s="78"/>
      <c r="Y3" s="79"/>
      <c r="Z3" s="77"/>
      <c r="AA3" s="78"/>
      <c r="AB3" s="79"/>
      <c r="AC3" s="63"/>
      <c r="AD3" s="65"/>
    </row>
    <row r="4" spans="1:30" x14ac:dyDescent="0.25">
      <c r="A4" s="32" t="s">
        <v>2</v>
      </c>
      <c r="B4" s="32" t="s">
        <v>11</v>
      </c>
      <c r="C4" s="32" t="s">
        <v>17</v>
      </c>
      <c r="D4" s="80"/>
      <c r="E4" s="81"/>
      <c r="F4" s="82"/>
      <c r="G4" s="83"/>
      <c r="H4" s="81"/>
      <c r="I4" s="75"/>
      <c r="J4" s="73"/>
      <c r="K4" s="74"/>
      <c r="L4" s="75"/>
      <c r="M4" s="73"/>
      <c r="N4" s="74"/>
      <c r="O4" s="75"/>
      <c r="P4" s="73"/>
      <c r="Q4" s="74"/>
      <c r="R4" s="75"/>
      <c r="S4" s="73"/>
      <c r="T4" s="84"/>
      <c r="U4" s="84"/>
      <c r="V4" s="79"/>
      <c r="W4" s="84"/>
      <c r="X4" s="84"/>
      <c r="Y4" s="84"/>
      <c r="Z4" s="84"/>
      <c r="AA4" s="84"/>
      <c r="AB4" s="84"/>
      <c r="AC4" s="63"/>
      <c r="AD4" s="65"/>
    </row>
    <row r="5" spans="1:30" x14ac:dyDescent="0.25">
      <c r="A5" s="17">
        <v>1</v>
      </c>
      <c r="B5" s="4" t="str">
        <f>VLOOKUP(C5,Table1[[#All],[NIM]:[Nama Asisten]],2,FALSE)</f>
        <v>Baharuddin Aziz</v>
      </c>
      <c r="C5" s="72">
        <v>13211133</v>
      </c>
      <c r="D5" s="73"/>
      <c r="E5" s="74"/>
      <c r="F5" s="75"/>
      <c r="G5" s="73"/>
      <c r="H5" s="74"/>
      <c r="I5" s="75"/>
      <c r="J5" s="73"/>
      <c r="K5" s="74"/>
      <c r="L5" s="75"/>
      <c r="M5" s="73"/>
      <c r="N5" s="74"/>
      <c r="O5" s="75"/>
      <c r="P5" s="73"/>
      <c r="Q5" s="74"/>
      <c r="R5" s="75"/>
      <c r="S5" s="73"/>
      <c r="T5" s="85"/>
      <c r="U5" s="85"/>
      <c r="V5" s="79"/>
      <c r="W5" s="86"/>
      <c r="X5" s="86"/>
      <c r="Y5" s="86"/>
      <c r="Z5" s="86"/>
      <c r="AA5" s="86"/>
      <c r="AB5" s="86"/>
      <c r="AC5" s="63"/>
      <c r="AD5" s="65"/>
    </row>
    <row r="6" spans="1:30" x14ac:dyDescent="0.25">
      <c r="A6" s="160" t="s">
        <v>174</v>
      </c>
      <c r="B6" s="160"/>
      <c r="C6" s="72">
        <v>1</v>
      </c>
      <c r="D6" s="73"/>
      <c r="E6" s="74"/>
      <c r="F6" s="75"/>
      <c r="G6" s="73"/>
      <c r="H6" s="74"/>
      <c r="I6" s="75"/>
      <c r="J6" s="73"/>
      <c r="K6" s="74"/>
      <c r="L6" s="75"/>
      <c r="M6" s="73"/>
      <c r="N6" s="74"/>
      <c r="O6" s="75"/>
      <c r="P6" s="73"/>
      <c r="Q6" s="74"/>
      <c r="R6" s="75"/>
      <c r="S6" s="73"/>
      <c r="T6" s="85"/>
      <c r="U6" s="85"/>
      <c r="V6" s="79"/>
      <c r="W6" s="87"/>
      <c r="X6" s="87"/>
      <c r="Y6" s="87"/>
      <c r="Z6" s="87"/>
      <c r="AA6" s="87"/>
      <c r="AB6" s="87"/>
      <c r="AC6" s="63"/>
      <c r="AD6" s="65"/>
    </row>
    <row r="7" spans="1:30" x14ac:dyDescent="0.25">
      <c r="A7" s="160" t="s">
        <v>173</v>
      </c>
      <c r="B7" s="160"/>
      <c r="C7" s="36" t="s">
        <v>208</v>
      </c>
      <c r="D7" s="73"/>
      <c r="E7" s="74"/>
      <c r="F7" s="75"/>
      <c r="G7" s="73"/>
      <c r="H7" s="74"/>
      <c r="I7" s="75"/>
      <c r="J7" s="73"/>
      <c r="K7" s="74"/>
      <c r="L7" s="75"/>
      <c r="M7" s="73"/>
      <c r="N7" s="74"/>
      <c r="O7" s="75"/>
      <c r="P7" s="73"/>
      <c r="Q7" s="74"/>
      <c r="R7" s="75"/>
      <c r="S7" s="73"/>
      <c r="T7" s="85"/>
      <c r="U7" s="85"/>
      <c r="V7" s="79"/>
      <c r="W7" s="87"/>
      <c r="X7" s="87"/>
      <c r="Y7" s="87"/>
      <c r="Z7" s="87"/>
      <c r="AA7" s="87"/>
      <c r="AB7" s="87"/>
      <c r="AC7" s="63"/>
      <c r="AD7" s="65"/>
    </row>
    <row r="8" spans="1:30" x14ac:dyDescent="0.25">
      <c r="A8" s="1"/>
      <c r="D8" s="73"/>
      <c r="E8" s="74"/>
      <c r="F8" s="75"/>
      <c r="G8" s="73"/>
      <c r="H8" s="74"/>
      <c r="I8" s="75"/>
      <c r="J8" s="73"/>
      <c r="K8" s="74"/>
      <c r="L8" s="75"/>
      <c r="M8" s="73"/>
      <c r="N8" s="74"/>
      <c r="O8" s="75"/>
      <c r="P8" s="73"/>
      <c r="Q8" s="74"/>
      <c r="R8" s="75"/>
      <c r="S8" s="73"/>
      <c r="T8" s="77"/>
      <c r="U8" s="78"/>
      <c r="V8" s="79"/>
      <c r="W8" s="77"/>
      <c r="X8" s="78"/>
      <c r="Y8" s="79"/>
      <c r="Z8" s="77"/>
      <c r="AA8" s="78"/>
      <c r="AB8" s="79"/>
      <c r="AC8" s="63"/>
      <c r="AD8" s="65"/>
    </row>
    <row r="9" spans="1:30" x14ac:dyDescent="0.25">
      <c r="A9" s="161" t="s">
        <v>18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T9" s="63"/>
      <c r="U9" s="65"/>
      <c r="V9" s="62"/>
      <c r="W9" s="63"/>
      <c r="X9" s="65"/>
      <c r="Y9" s="62"/>
      <c r="Z9" s="63"/>
      <c r="AA9" s="65"/>
      <c r="AB9" s="62"/>
      <c r="AC9" s="63"/>
      <c r="AD9" s="65"/>
    </row>
    <row r="10" spans="1:30" outlineLevel="1" x14ac:dyDescent="0.25">
      <c r="A10" s="32" t="s">
        <v>2</v>
      </c>
      <c r="B10" s="32" t="s">
        <v>10</v>
      </c>
      <c r="C10" s="68" t="s">
        <v>17</v>
      </c>
      <c r="D10" s="156" t="s">
        <v>22</v>
      </c>
      <c r="E10" s="157"/>
      <c r="F10" s="158"/>
      <c r="G10" s="156" t="s">
        <v>23</v>
      </c>
      <c r="H10" s="157"/>
      <c r="I10" s="158"/>
      <c r="J10" s="156" t="s">
        <v>24</v>
      </c>
      <c r="K10" s="157"/>
      <c r="L10" s="158"/>
      <c r="M10" s="156" t="s">
        <v>190</v>
      </c>
      <c r="N10" s="157"/>
      <c r="O10" s="158"/>
      <c r="P10" s="160" t="s">
        <v>4</v>
      </c>
      <c r="Q10" s="160"/>
      <c r="R10" s="160"/>
      <c r="T10" s="63"/>
      <c r="U10" s="65"/>
      <c r="V10" s="62"/>
      <c r="W10" s="63"/>
      <c r="X10" s="65"/>
      <c r="Y10" s="62"/>
      <c r="Z10" s="63"/>
      <c r="AA10" s="65"/>
      <c r="AB10" s="62"/>
      <c r="AC10" s="63"/>
      <c r="AD10" s="65"/>
    </row>
    <row r="11" spans="1:30" outlineLevel="1" x14ac:dyDescent="0.25">
      <c r="A11" s="17">
        <v>1</v>
      </c>
      <c r="B11" s="4" t="str">
        <f>VLOOKUP(C11,Table2[[#All],[NIM]:[Rombongan]],2,FALSE)</f>
        <v>Daryl Haris Antoni Junior</v>
      </c>
      <c r="C11" s="69">
        <v>13212133</v>
      </c>
      <c r="D11" s="6">
        <f>$D$26</f>
        <v>5</v>
      </c>
      <c r="E11" s="66" t="s">
        <v>7</v>
      </c>
      <c r="F11" s="5">
        <f>$F$25</f>
        <v>5</v>
      </c>
      <c r="G11" s="6">
        <f>$D$34</f>
        <v>30</v>
      </c>
      <c r="H11" s="10" t="s">
        <v>7</v>
      </c>
      <c r="I11" s="5">
        <f>$F$34</f>
        <v>30</v>
      </c>
      <c r="J11" s="6">
        <f>$D$41</f>
        <v>10</v>
      </c>
      <c r="K11" s="10" t="s">
        <v>7</v>
      </c>
      <c r="L11" s="5">
        <f>$F$41</f>
        <v>10</v>
      </c>
      <c r="M11" s="6">
        <f>$D$52</f>
        <v>55</v>
      </c>
      <c r="N11" s="10" t="s">
        <v>7</v>
      </c>
      <c r="O11" s="5">
        <f>$F$52</f>
        <v>55</v>
      </c>
      <c r="P11" s="88">
        <f t="shared" ref="P11:P20" si="0">SUM(D11,G11,J11,M11)</f>
        <v>100</v>
      </c>
      <c r="Q11" s="30" t="s">
        <v>7</v>
      </c>
      <c r="R11" s="31">
        <f t="shared" ref="R11:R20" si="1">SUM(F11,I11,L11,O11)</f>
        <v>100</v>
      </c>
    </row>
    <row r="12" spans="1:30" outlineLevel="1" x14ac:dyDescent="0.25">
      <c r="A12" s="17">
        <v>2</v>
      </c>
      <c r="B12" s="4" t="str">
        <f>VLOOKUP(C12,Table2[[#All],[NIM]:[Rombongan]],2,FALSE)</f>
        <v>Irfan Markus Riando Simamora</v>
      </c>
      <c r="C12" s="69">
        <v>13212092</v>
      </c>
      <c r="D12" s="6">
        <f>$G$26</f>
        <v>4</v>
      </c>
      <c r="E12" s="66" t="s">
        <v>7</v>
      </c>
      <c r="F12" s="5">
        <f>$I$25</f>
        <v>5</v>
      </c>
      <c r="G12" s="6">
        <f>$G$34</f>
        <v>21</v>
      </c>
      <c r="H12" s="10" t="s">
        <v>7</v>
      </c>
      <c r="I12" s="5">
        <f>$I$34</f>
        <v>30</v>
      </c>
      <c r="J12" s="6">
        <f>$G$41</f>
        <v>6.5</v>
      </c>
      <c r="K12" s="10" t="s">
        <v>7</v>
      </c>
      <c r="L12" s="5">
        <f>$I$41</f>
        <v>10</v>
      </c>
      <c r="M12" s="6">
        <f>$G$52</f>
        <v>30.25</v>
      </c>
      <c r="N12" s="10" t="s">
        <v>7</v>
      </c>
      <c r="O12" s="5">
        <f>$I$52</f>
        <v>55</v>
      </c>
      <c r="P12" s="88">
        <f t="shared" si="0"/>
        <v>61.75</v>
      </c>
      <c r="Q12" s="30" t="s">
        <v>7</v>
      </c>
      <c r="R12" s="31">
        <f t="shared" si="1"/>
        <v>100</v>
      </c>
    </row>
    <row r="13" spans="1:30" outlineLevel="1" x14ac:dyDescent="0.25">
      <c r="A13" s="17">
        <v>3</v>
      </c>
      <c r="B13" s="4" t="str">
        <f>VLOOKUP(C13,Table2[[#All],[NIM]:[Rombongan]],2,FALSE)</f>
        <v>Tengku Ahmad Madya Putra</v>
      </c>
      <c r="C13" s="69">
        <v>13212098</v>
      </c>
      <c r="D13" s="6">
        <f>$J$26</f>
        <v>4</v>
      </c>
      <c r="E13" s="66" t="s">
        <v>7</v>
      </c>
      <c r="F13" s="5">
        <f>$L$25</f>
        <v>5</v>
      </c>
      <c r="G13" s="6">
        <f>$J$34</f>
        <v>21</v>
      </c>
      <c r="H13" s="10" t="s">
        <v>7</v>
      </c>
      <c r="I13" s="5">
        <f>$L$34</f>
        <v>30</v>
      </c>
      <c r="J13" s="6">
        <f>$J$41</f>
        <v>6.5</v>
      </c>
      <c r="K13" s="10" t="s">
        <v>7</v>
      </c>
      <c r="L13" s="5">
        <f>$L$41</f>
        <v>10</v>
      </c>
      <c r="M13" s="6">
        <f>$J$52</f>
        <v>30.25</v>
      </c>
      <c r="N13" s="10" t="s">
        <v>7</v>
      </c>
      <c r="O13" s="5">
        <f>$L$52</f>
        <v>55</v>
      </c>
      <c r="P13" s="88">
        <f t="shared" si="0"/>
        <v>61.75</v>
      </c>
      <c r="Q13" s="30" t="s">
        <v>7</v>
      </c>
      <c r="R13" s="31">
        <f t="shared" si="1"/>
        <v>100</v>
      </c>
    </row>
    <row r="14" spans="1:30" outlineLevel="1" x14ac:dyDescent="0.25">
      <c r="A14" s="17">
        <v>4</v>
      </c>
      <c r="B14" s="4" t="str">
        <f>VLOOKUP(C14,Table2[[#All],[NIM]:[Rombongan]],2,FALSE)</f>
        <v>M Aznan Firmansyah B</v>
      </c>
      <c r="C14" s="69">
        <v>13212078</v>
      </c>
      <c r="D14" s="6">
        <f>$M$26</f>
        <v>4</v>
      </c>
      <c r="E14" s="66" t="s">
        <v>7</v>
      </c>
      <c r="F14" s="5">
        <f>$O$25</f>
        <v>5</v>
      </c>
      <c r="G14" s="6">
        <f>$M$34</f>
        <v>21</v>
      </c>
      <c r="H14" s="10" t="s">
        <v>7</v>
      </c>
      <c r="I14" s="5">
        <f>$O$34</f>
        <v>30</v>
      </c>
      <c r="J14" s="6">
        <f>$M$41</f>
        <v>6.5</v>
      </c>
      <c r="K14" s="10" t="s">
        <v>7</v>
      </c>
      <c r="L14" s="5">
        <f>$O$41</f>
        <v>10</v>
      </c>
      <c r="M14" s="6">
        <f>$M$52</f>
        <v>30.25</v>
      </c>
      <c r="N14" s="10" t="s">
        <v>7</v>
      </c>
      <c r="O14" s="5">
        <f>$O$52</f>
        <v>55</v>
      </c>
      <c r="P14" s="88">
        <f t="shared" si="0"/>
        <v>61.75</v>
      </c>
      <c r="Q14" s="30" t="s">
        <v>7</v>
      </c>
      <c r="R14" s="31">
        <f t="shared" si="1"/>
        <v>100</v>
      </c>
    </row>
    <row r="15" spans="1:30" outlineLevel="1" x14ac:dyDescent="0.25">
      <c r="A15" s="17">
        <v>5</v>
      </c>
      <c r="B15" s="4" t="str">
        <f>VLOOKUP(C15,Table2[[#All],[NIM]:[Rombongan]],2,FALSE)</f>
        <v>Ade Meidian Malik</v>
      </c>
      <c r="C15" s="69">
        <v>13212005</v>
      </c>
      <c r="D15" s="6">
        <f>$P$26</f>
        <v>4</v>
      </c>
      <c r="E15" s="66" t="s">
        <v>7</v>
      </c>
      <c r="F15" s="5">
        <f>$R$25</f>
        <v>5</v>
      </c>
      <c r="G15" s="6">
        <f>$P$34</f>
        <v>21</v>
      </c>
      <c r="H15" s="10" t="s">
        <v>7</v>
      </c>
      <c r="I15" s="5">
        <f>$R$34</f>
        <v>30</v>
      </c>
      <c r="J15" s="6">
        <f>$P$41</f>
        <v>6.5</v>
      </c>
      <c r="K15" s="10" t="s">
        <v>7</v>
      </c>
      <c r="L15" s="5">
        <f>$R$41</f>
        <v>10</v>
      </c>
      <c r="M15" s="6">
        <f>$P$52</f>
        <v>30.25</v>
      </c>
      <c r="N15" s="10" t="s">
        <v>7</v>
      </c>
      <c r="O15" s="5">
        <f>$R$52</f>
        <v>55</v>
      </c>
      <c r="P15" s="88">
        <f t="shared" si="0"/>
        <v>61.75</v>
      </c>
      <c r="Q15" s="30" t="s">
        <v>7</v>
      </c>
      <c r="R15" s="31">
        <f t="shared" si="1"/>
        <v>100</v>
      </c>
    </row>
    <row r="16" spans="1:30" outlineLevel="1" x14ac:dyDescent="0.25">
      <c r="A16" s="17">
        <v>6</v>
      </c>
      <c r="B16" s="4" t="str">
        <f>VLOOKUP(C16,Table2[[#All],[NIM]:[Rombongan]],2,FALSE)</f>
        <v>Fitriana N H Aji Pramesti</v>
      </c>
      <c r="C16" s="69">
        <v>13212089</v>
      </c>
      <c r="D16" s="6">
        <f>$S$26</f>
        <v>4</v>
      </c>
      <c r="E16" s="66" t="s">
        <v>7</v>
      </c>
      <c r="F16" s="5">
        <f>$U$25</f>
        <v>5</v>
      </c>
      <c r="G16" s="6">
        <f>$S$34</f>
        <v>21</v>
      </c>
      <c r="H16" s="10" t="s">
        <v>7</v>
      </c>
      <c r="I16" s="5">
        <f>$U$34</f>
        <v>30</v>
      </c>
      <c r="J16" s="6">
        <f>$S$41</f>
        <v>6.5</v>
      </c>
      <c r="K16" s="10" t="s">
        <v>7</v>
      </c>
      <c r="L16" s="5">
        <f>$U$41</f>
        <v>10</v>
      </c>
      <c r="M16" s="6">
        <f>$S$52</f>
        <v>30.25</v>
      </c>
      <c r="N16" s="10" t="s">
        <v>7</v>
      </c>
      <c r="O16" s="5">
        <f>$U$52</f>
        <v>55</v>
      </c>
      <c r="P16" s="88">
        <f t="shared" si="0"/>
        <v>61.75</v>
      </c>
      <c r="Q16" s="30" t="s">
        <v>7</v>
      </c>
      <c r="R16" s="31">
        <f t="shared" si="1"/>
        <v>100</v>
      </c>
    </row>
    <row r="17" spans="1:33" outlineLevel="1" x14ac:dyDescent="0.25">
      <c r="A17" s="17">
        <v>7</v>
      </c>
      <c r="B17" s="4" t="str">
        <f>VLOOKUP(C17,Table2[[#All],[NIM]:[Rombongan]],2,FALSE)</f>
        <v>-</v>
      </c>
      <c r="C17" s="69" t="s">
        <v>171</v>
      </c>
      <c r="D17" s="6">
        <f>$V$26</f>
        <v>0</v>
      </c>
      <c r="E17" s="66" t="s">
        <v>7</v>
      </c>
      <c r="F17" s="5">
        <f>$X$25</f>
        <v>5</v>
      </c>
      <c r="G17" s="6">
        <f>$V$34</f>
        <v>0</v>
      </c>
      <c r="H17" s="10" t="s">
        <v>7</v>
      </c>
      <c r="I17" s="5">
        <f>$X$34</f>
        <v>30</v>
      </c>
      <c r="J17" s="6">
        <f>$V$41</f>
        <v>0</v>
      </c>
      <c r="K17" s="10" t="s">
        <v>7</v>
      </c>
      <c r="L17" s="5">
        <f>$X$41</f>
        <v>10</v>
      </c>
      <c r="M17" s="6">
        <f>$V$52</f>
        <v>0</v>
      </c>
      <c r="N17" s="10" t="s">
        <v>7</v>
      </c>
      <c r="O17" s="5">
        <f>$X$52</f>
        <v>55</v>
      </c>
      <c r="P17" s="88">
        <f t="shared" si="0"/>
        <v>0</v>
      </c>
      <c r="Q17" s="30" t="s">
        <v>7</v>
      </c>
      <c r="R17" s="31">
        <f t="shared" si="1"/>
        <v>100</v>
      </c>
    </row>
    <row r="18" spans="1:33" outlineLevel="1" x14ac:dyDescent="0.25">
      <c r="A18" s="17">
        <v>8</v>
      </c>
      <c r="B18" s="4" t="str">
        <f>VLOOKUP(C18,Table2[[#All],[NIM]:[Rombongan]],2,FALSE)</f>
        <v>-</v>
      </c>
      <c r="C18" s="69" t="s">
        <v>171</v>
      </c>
      <c r="D18" s="6">
        <f>$Y$26</f>
        <v>0</v>
      </c>
      <c r="E18" s="66" t="s">
        <v>7</v>
      </c>
      <c r="F18" s="5">
        <f>$AA$25</f>
        <v>5</v>
      </c>
      <c r="G18" s="6">
        <f>$Y$34</f>
        <v>0</v>
      </c>
      <c r="H18" s="10" t="s">
        <v>7</v>
      </c>
      <c r="I18" s="5">
        <f>$AA$34</f>
        <v>30</v>
      </c>
      <c r="J18" s="6">
        <f>$Y$41</f>
        <v>0</v>
      </c>
      <c r="K18" s="10" t="s">
        <v>7</v>
      </c>
      <c r="L18" s="5">
        <f>$AA$41</f>
        <v>10</v>
      </c>
      <c r="M18" s="6">
        <f>$Y$52</f>
        <v>0</v>
      </c>
      <c r="N18" s="10" t="s">
        <v>7</v>
      </c>
      <c r="O18" s="5">
        <f>$AA$52</f>
        <v>55</v>
      </c>
      <c r="P18" s="88">
        <f t="shared" si="0"/>
        <v>0</v>
      </c>
      <c r="Q18" s="30" t="s">
        <v>7</v>
      </c>
      <c r="R18" s="31">
        <f t="shared" si="1"/>
        <v>100</v>
      </c>
    </row>
    <row r="19" spans="1:33" outlineLevel="1" x14ac:dyDescent="0.25">
      <c r="A19" s="17">
        <v>9</v>
      </c>
      <c r="B19" s="4" t="str">
        <f>VLOOKUP(C19,Table2[[#All],[NIM]:[Rombongan]],2,FALSE)</f>
        <v>-</v>
      </c>
      <c r="C19" s="69" t="s">
        <v>171</v>
      </c>
      <c r="D19" s="6">
        <f>$AB$26</f>
        <v>0</v>
      </c>
      <c r="E19" s="66" t="s">
        <v>7</v>
      </c>
      <c r="F19" s="5">
        <f>$AD$25</f>
        <v>5</v>
      </c>
      <c r="G19" s="6">
        <f>$AB$34</f>
        <v>0</v>
      </c>
      <c r="H19" s="10" t="s">
        <v>7</v>
      </c>
      <c r="I19" s="5">
        <f>$AD$34</f>
        <v>30</v>
      </c>
      <c r="J19" s="6">
        <f>$AB$41</f>
        <v>0</v>
      </c>
      <c r="K19" s="10" t="s">
        <v>7</v>
      </c>
      <c r="L19" s="5">
        <f>$AD$41</f>
        <v>10</v>
      </c>
      <c r="M19" s="6">
        <f>$AB$52</f>
        <v>0</v>
      </c>
      <c r="N19" s="10" t="s">
        <v>7</v>
      </c>
      <c r="O19" s="5">
        <f>$AD$52</f>
        <v>55</v>
      </c>
      <c r="P19" s="88">
        <f t="shared" si="0"/>
        <v>0</v>
      </c>
      <c r="Q19" s="30" t="s">
        <v>7</v>
      </c>
      <c r="R19" s="31">
        <f t="shared" si="1"/>
        <v>100</v>
      </c>
    </row>
    <row r="20" spans="1:33" outlineLevel="1" x14ac:dyDescent="0.25">
      <c r="A20" s="17">
        <v>10</v>
      </c>
      <c r="B20" s="4" t="str">
        <f>VLOOKUP(C20,Table2[[#All],[NIM]:[Rombongan]],2,FALSE)</f>
        <v>-</v>
      </c>
      <c r="C20" s="69" t="s">
        <v>171</v>
      </c>
      <c r="D20" s="6">
        <f>$AE$26</f>
        <v>0</v>
      </c>
      <c r="E20" s="66" t="s">
        <v>7</v>
      </c>
      <c r="F20" s="5">
        <f>$AG$25</f>
        <v>5</v>
      </c>
      <c r="G20" s="6">
        <f>$AE$34</f>
        <v>0</v>
      </c>
      <c r="H20" s="10" t="s">
        <v>7</v>
      </c>
      <c r="I20" s="5">
        <f>$AG$34</f>
        <v>30</v>
      </c>
      <c r="J20" s="6">
        <f>$AE$41</f>
        <v>0</v>
      </c>
      <c r="K20" s="10" t="s">
        <v>7</v>
      </c>
      <c r="L20" s="5">
        <f>$AG$41</f>
        <v>10</v>
      </c>
      <c r="M20" s="6">
        <f>$AE$52</f>
        <v>0</v>
      </c>
      <c r="N20" s="10" t="s">
        <v>7</v>
      </c>
      <c r="O20" s="5">
        <f>$AG$52</f>
        <v>55</v>
      </c>
      <c r="P20" s="88">
        <f t="shared" si="0"/>
        <v>0</v>
      </c>
      <c r="Q20" s="30" t="s">
        <v>7</v>
      </c>
      <c r="R20" s="31">
        <f t="shared" si="1"/>
        <v>100</v>
      </c>
    </row>
    <row r="22" spans="1:33" x14ac:dyDescent="0.25">
      <c r="A22" s="162" t="s">
        <v>185</v>
      </c>
      <c r="B22" s="162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</row>
    <row r="23" spans="1:33" x14ac:dyDescent="0.25">
      <c r="A23" s="163" t="s">
        <v>2</v>
      </c>
      <c r="B23" s="164" t="s">
        <v>3</v>
      </c>
      <c r="C23" s="165"/>
      <c r="D23" s="160" t="s">
        <v>225</v>
      </c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</row>
    <row r="24" spans="1:33" x14ac:dyDescent="0.25">
      <c r="A24" s="163"/>
      <c r="B24" s="166"/>
      <c r="C24" s="167"/>
      <c r="D24" s="160">
        <v>1</v>
      </c>
      <c r="E24" s="160"/>
      <c r="F24" s="160"/>
      <c r="G24" s="156">
        <v>2</v>
      </c>
      <c r="H24" s="157"/>
      <c r="I24" s="158"/>
      <c r="J24" s="156">
        <v>3</v>
      </c>
      <c r="K24" s="157"/>
      <c r="L24" s="158"/>
      <c r="M24" s="156">
        <v>4</v>
      </c>
      <c r="N24" s="157"/>
      <c r="O24" s="158"/>
      <c r="P24" s="156">
        <v>5</v>
      </c>
      <c r="Q24" s="157"/>
      <c r="R24" s="158"/>
      <c r="S24" s="156">
        <v>6</v>
      </c>
      <c r="T24" s="157"/>
      <c r="U24" s="158"/>
      <c r="V24" s="156">
        <v>7</v>
      </c>
      <c r="W24" s="157"/>
      <c r="X24" s="158"/>
      <c r="Y24" s="156">
        <v>8</v>
      </c>
      <c r="Z24" s="157"/>
      <c r="AA24" s="158"/>
      <c r="AB24" s="156">
        <v>9</v>
      </c>
      <c r="AC24" s="157"/>
      <c r="AD24" s="158"/>
      <c r="AE24" s="160">
        <v>10</v>
      </c>
      <c r="AF24" s="160"/>
      <c r="AG24" s="160"/>
    </row>
    <row r="25" spans="1:33" x14ac:dyDescent="0.25">
      <c r="A25" s="6">
        <v>1</v>
      </c>
      <c r="B25" s="14" t="s">
        <v>187</v>
      </c>
      <c r="C25" s="70"/>
      <c r="D25" s="34">
        <v>100</v>
      </c>
      <c r="E25" s="10" t="s">
        <v>7</v>
      </c>
      <c r="F25" s="5">
        <v>5</v>
      </c>
      <c r="G25" s="34">
        <v>80</v>
      </c>
      <c r="H25" s="10" t="s">
        <v>7</v>
      </c>
      <c r="I25" s="5">
        <v>5</v>
      </c>
      <c r="J25" s="34">
        <v>80</v>
      </c>
      <c r="K25" s="10" t="s">
        <v>7</v>
      </c>
      <c r="L25" s="5">
        <v>5</v>
      </c>
      <c r="M25" s="34">
        <v>80</v>
      </c>
      <c r="N25" s="10" t="s">
        <v>7</v>
      </c>
      <c r="O25" s="5">
        <v>5</v>
      </c>
      <c r="P25" s="34">
        <v>80</v>
      </c>
      <c r="Q25" s="10" t="s">
        <v>7</v>
      </c>
      <c r="R25" s="5">
        <v>5</v>
      </c>
      <c r="S25" s="34">
        <v>80</v>
      </c>
      <c r="T25" s="10" t="s">
        <v>7</v>
      </c>
      <c r="U25" s="5">
        <v>5</v>
      </c>
      <c r="V25" s="34"/>
      <c r="W25" s="10" t="s">
        <v>7</v>
      </c>
      <c r="X25" s="5">
        <v>5</v>
      </c>
      <c r="Y25" s="34"/>
      <c r="Z25" s="10" t="s">
        <v>7</v>
      </c>
      <c r="AA25" s="5">
        <v>5</v>
      </c>
      <c r="AB25" s="34"/>
      <c r="AC25" s="10" t="s">
        <v>7</v>
      </c>
      <c r="AD25" s="5">
        <v>5</v>
      </c>
      <c r="AE25" s="34"/>
      <c r="AF25" s="10" t="s">
        <v>7</v>
      </c>
      <c r="AG25" s="5">
        <v>5</v>
      </c>
    </row>
    <row r="26" spans="1:33" outlineLevel="1" x14ac:dyDescent="0.25">
      <c r="A26" s="156" t="s">
        <v>8</v>
      </c>
      <c r="B26" s="157"/>
      <c r="C26" s="158"/>
      <c r="D26" s="32">
        <f>(F25/100)*D25</f>
        <v>5</v>
      </c>
      <c r="E26" s="35" t="s">
        <v>7</v>
      </c>
      <c r="F26" s="9">
        <f>SUM(F23:F25)</f>
        <v>5</v>
      </c>
      <c r="G26" s="32">
        <f>(I25/100)*G25</f>
        <v>4</v>
      </c>
      <c r="H26" s="35" t="s">
        <v>7</v>
      </c>
      <c r="I26" s="9">
        <f>SUM(I23:I25)</f>
        <v>5</v>
      </c>
      <c r="J26" s="32">
        <f>(L25/100)*J25</f>
        <v>4</v>
      </c>
      <c r="K26" s="35" t="s">
        <v>7</v>
      </c>
      <c r="L26" s="9">
        <f>SUM(L23:L25)</f>
        <v>5</v>
      </c>
      <c r="M26" s="32">
        <f>(O25/100)*M25</f>
        <v>4</v>
      </c>
      <c r="N26" s="35" t="s">
        <v>7</v>
      </c>
      <c r="O26" s="9">
        <f>SUM(O23:O25)</f>
        <v>5</v>
      </c>
      <c r="P26" s="32">
        <f>(R25/100)*P25</f>
        <v>4</v>
      </c>
      <c r="Q26" s="35" t="s">
        <v>7</v>
      </c>
      <c r="R26" s="9">
        <f>SUM(R23:R25)</f>
        <v>5</v>
      </c>
      <c r="S26" s="32">
        <f>(U25/100)*S25</f>
        <v>4</v>
      </c>
      <c r="T26" s="35" t="s">
        <v>7</v>
      </c>
      <c r="U26" s="9">
        <f>SUM(U23:U25)</f>
        <v>5</v>
      </c>
      <c r="V26" s="32">
        <f>(X25/100)*V25</f>
        <v>0</v>
      </c>
      <c r="W26" s="35" t="s">
        <v>7</v>
      </c>
      <c r="X26" s="9">
        <f>SUM(X23:X25)</f>
        <v>5</v>
      </c>
      <c r="Y26" s="32">
        <f>(AA25/100)*Y25</f>
        <v>0</v>
      </c>
      <c r="Z26" s="35" t="s">
        <v>7</v>
      </c>
      <c r="AA26" s="9">
        <f>SUM(AA23:AA25)</f>
        <v>5</v>
      </c>
      <c r="AB26" s="32">
        <f>(AD25/100)*AB25</f>
        <v>0</v>
      </c>
      <c r="AC26" s="35" t="s">
        <v>7</v>
      </c>
      <c r="AD26" s="9">
        <f>SUM(AD23:AD25)</f>
        <v>5</v>
      </c>
      <c r="AE26" s="32">
        <f>(AG25/100)*AE25</f>
        <v>0</v>
      </c>
      <c r="AF26" s="35" t="s">
        <v>7</v>
      </c>
      <c r="AG26" s="9">
        <f>SUM(AG23:AG25)</f>
        <v>5</v>
      </c>
    </row>
    <row r="27" spans="1:33" s="90" customFormat="1" x14ac:dyDescent="0.25">
      <c r="A27" s="79"/>
      <c r="B27" s="77"/>
      <c r="C27" s="89"/>
      <c r="D27" s="79"/>
      <c r="E27" s="79"/>
      <c r="F27" s="78"/>
      <c r="G27" s="79"/>
      <c r="H27" s="79"/>
      <c r="I27" s="78"/>
      <c r="J27" s="79"/>
      <c r="K27" s="79"/>
      <c r="L27" s="78"/>
      <c r="M27" s="79"/>
      <c r="N27" s="79"/>
      <c r="O27" s="78"/>
      <c r="P27" s="79"/>
      <c r="Q27" s="79"/>
      <c r="R27" s="78"/>
      <c r="S27" s="79"/>
      <c r="T27" s="79"/>
      <c r="U27" s="78"/>
      <c r="V27" s="79"/>
      <c r="W27" s="79"/>
      <c r="X27" s="78"/>
      <c r="Y27" s="79"/>
      <c r="Z27" s="79"/>
      <c r="AA27" s="78"/>
      <c r="AB27" s="79"/>
      <c r="AC27" s="79"/>
      <c r="AD27" s="78"/>
      <c r="AE27" s="79"/>
      <c r="AF27" s="79"/>
      <c r="AG27" s="78"/>
    </row>
    <row r="28" spans="1:33" x14ac:dyDescent="0.25">
      <c r="A28" s="161" t="s">
        <v>224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</row>
    <row r="29" spans="1:33" outlineLevel="1" x14ac:dyDescent="0.25">
      <c r="A29" s="163" t="s">
        <v>2</v>
      </c>
      <c r="B29" s="164" t="s">
        <v>3</v>
      </c>
      <c r="C29" s="165"/>
      <c r="D29" s="160" t="s">
        <v>225</v>
      </c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</row>
    <row r="30" spans="1:33" outlineLevel="1" x14ac:dyDescent="0.25">
      <c r="A30" s="163"/>
      <c r="B30" s="166"/>
      <c r="C30" s="167"/>
      <c r="D30" s="160">
        <v>1</v>
      </c>
      <c r="E30" s="160"/>
      <c r="F30" s="160"/>
      <c r="G30" s="156">
        <v>2</v>
      </c>
      <c r="H30" s="157"/>
      <c r="I30" s="158"/>
      <c r="J30" s="156">
        <v>3</v>
      </c>
      <c r="K30" s="157"/>
      <c r="L30" s="158"/>
      <c r="M30" s="156">
        <v>4</v>
      </c>
      <c r="N30" s="157"/>
      <c r="O30" s="158"/>
      <c r="P30" s="156">
        <v>5</v>
      </c>
      <c r="Q30" s="157"/>
      <c r="R30" s="158"/>
      <c r="S30" s="156">
        <v>6</v>
      </c>
      <c r="T30" s="157"/>
      <c r="U30" s="158"/>
      <c r="V30" s="156">
        <v>7</v>
      </c>
      <c r="W30" s="157"/>
      <c r="X30" s="158"/>
      <c r="Y30" s="156">
        <v>8</v>
      </c>
      <c r="Z30" s="157"/>
      <c r="AA30" s="158"/>
      <c r="AB30" s="156">
        <v>9</v>
      </c>
      <c r="AC30" s="157"/>
      <c r="AD30" s="158"/>
      <c r="AE30" s="160">
        <v>10</v>
      </c>
      <c r="AF30" s="160"/>
      <c r="AG30" s="160"/>
    </row>
    <row r="31" spans="1:33" outlineLevel="1" x14ac:dyDescent="0.25">
      <c r="A31" s="6">
        <v>1</v>
      </c>
      <c r="B31" s="172" t="s">
        <v>219</v>
      </c>
      <c r="C31" s="173"/>
      <c r="D31" s="34">
        <v>100</v>
      </c>
      <c r="E31" s="10" t="s">
        <v>7</v>
      </c>
      <c r="F31" s="5">
        <v>5</v>
      </c>
      <c r="G31" s="34">
        <v>70</v>
      </c>
      <c r="H31" s="10" t="s">
        <v>7</v>
      </c>
      <c r="I31" s="5">
        <v>5</v>
      </c>
      <c r="J31" s="34">
        <v>70</v>
      </c>
      <c r="K31" s="10" t="s">
        <v>7</v>
      </c>
      <c r="L31" s="5">
        <v>5</v>
      </c>
      <c r="M31" s="34">
        <v>70</v>
      </c>
      <c r="N31" s="10" t="s">
        <v>7</v>
      </c>
      <c r="O31" s="5">
        <v>5</v>
      </c>
      <c r="P31" s="34">
        <v>70</v>
      </c>
      <c r="Q31" s="10" t="s">
        <v>7</v>
      </c>
      <c r="R31" s="5">
        <v>5</v>
      </c>
      <c r="S31" s="34">
        <v>70</v>
      </c>
      <c r="T31" s="10" t="s">
        <v>7</v>
      </c>
      <c r="U31" s="5">
        <v>5</v>
      </c>
      <c r="V31" s="34"/>
      <c r="W31" s="10" t="s">
        <v>7</v>
      </c>
      <c r="X31" s="5">
        <v>5</v>
      </c>
      <c r="Y31" s="34"/>
      <c r="Z31" s="10" t="s">
        <v>7</v>
      </c>
      <c r="AA31" s="5">
        <v>5</v>
      </c>
      <c r="AB31" s="34"/>
      <c r="AC31" s="10" t="s">
        <v>7</v>
      </c>
      <c r="AD31" s="5">
        <v>5</v>
      </c>
      <c r="AE31" s="34"/>
      <c r="AF31" s="10" t="s">
        <v>7</v>
      </c>
      <c r="AG31" s="5">
        <v>5</v>
      </c>
    </row>
    <row r="32" spans="1:33" outlineLevel="1" x14ac:dyDescent="0.25">
      <c r="A32" s="6">
        <v>2</v>
      </c>
      <c r="B32" s="172" t="s">
        <v>220</v>
      </c>
      <c r="C32" s="173"/>
      <c r="D32" s="34">
        <v>100</v>
      </c>
      <c r="E32" s="10" t="s">
        <v>7</v>
      </c>
      <c r="F32" s="5">
        <v>5</v>
      </c>
      <c r="G32" s="34">
        <v>70</v>
      </c>
      <c r="H32" s="10" t="s">
        <v>7</v>
      </c>
      <c r="I32" s="5">
        <v>5</v>
      </c>
      <c r="J32" s="34">
        <v>70</v>
      </c>
      <c r="K32" s="10" t="s">
        <v>7</v>
      </c>
      <c r="L32" s="5">
        <v>5</v>
      </c>
      <c r="M32" s="34">
        <v>70</v>
      </c>
      <c r="N32" s="10" t="s">
        <v>7</v>
      </c>
      <c r="O32" s="5">
        <v>5</v>
      </c>
      <c r="P32" s="34">
        <v>70</v>
      </c>
      <c r="Q32" s="10" t="s">
        <v>7</v>
      </c>
      <c r="R32" s="5">
        <v>5</v>
      </c>
      <c r="S32" s="34">
        <v>70</v>
      </c>
      <c r="T32" s="10" t="s">
        <v>7</v>
      </c>
      <c r="U32" s="5">
        <v>5</v>
      </c>
      <c r="V32" s="34"/>
      <c r="W32" s="10" t="s">
        <v>7</v>
      </c>
      <c r="X32" s="5">
        <v>5</v>
      </c>
      <c r="Y32" s="34"/>
      <c r="Z32" s="10" t="s">
        <v>7</v>
      </c>
      <c r="AA32" s="5">
        <v>5</v>
      </c>
      <c r="AB32" s="34"/>
      <c r="AC32" s="10" t="s">
        <v>7</v>
      </c>
      <c r="AD32" s="5">
        <v>5</v>
      </c>
      <c r="AE32" s="34"/>
      <c r="AF32" s="10" t="s">
        <v>7</v>
      </c>
      <c r="AG32" s="5">
        <v>5</v>
      </c>
    </row>
    <row r="33" spans="1:33" outlineLevel="1" x14ac:dyDescent="0.25">
      <c r="A33" s="6">
        <v>3</v>
      </c>
      <c r="B33" s="172" t="s">
        <v>6</v>
      </c>
      <c r="C33" s="173"/>
      <c r="D33" s="34">
        <v>100</v>
      </c>
      <c r="E33" s="10" t="s">
        <v>7</v>
      </c>
      <c r="F33" s="5">
        <v>20</v>
      </c>
      <c r="G33" s="34">
        <v>70</v>
      </c>
      <c r="H33" s="10" t="s">
        <v>7</v>
      </c>
      <c r="I33" s="5">
        <v>20</v>
      </c>
      <c r="J33" s="34">
        <v>70</v>
      </c>
      <c r="K33" s="10" t="s">
        <v>7</v>
      </c>
      <c r="L33" s="5">
        <v>20</v>
      </c>
      <c r="M33" s="34">
        <v>70</v>
      </c>
      <c r="N33" s="10" t="s">
        <v>7</v>
      </c>
      <c r="O33" s="5">
        <v>20</v>
      </c>
      <c r="P33" s="34">
        <v>70</v>
      </c>
      <c r="Q33" s="10" t="s">
        <v>7</v>
      </c>
      <c r="R33" s="5">
        <v>20</v>
      </c>
      <c r="S33" s="34">
        <v>70</v>
      </c>
      <c r="T33" s="10" t="s">
        <v>7</v>
      </c>
      <c r="U33" s="5">
        <v>20</v>
      </c>
      <c r="V33" s="34"/>
      <c r="W33" s="10" t="s">
        <v>7</v>
      </c>
      <c r="X33" s="5">
        <v>20</v>
      </c>
      <c r="Y33" s="34"/>
      <c r="Z33" s="10" t="s">
        <v>7</v>
      </c>
      <c r="AA33" s="5">
        <v>20</v>
      </c>
      <c r="AB33" s="34"/>
      <c r="AC33" s="10" t="s">
        <v>7</v>
      </c>
      <c r="AD33" s="5">
        <v>20</v>
      </c>
      <c r="AE33" s="34"/>
      <c r="AF33" s="10" t="s">
        <v>7</v>
      </c>
      <c r="AG33" s="5">
        <v>20</v>
      </c>
    </row>
    <row r="34" spans="1:33" outlineLevel="1" x14ac:dyDescent="0.25">
      <c r="A34" s="156" t="s">
        <v>8</v>
      </c>
      <c r="B34" s="157"/>
      <c r="C34" s="158"/>
      <c r="D34" s="32">
        <f>(F31/100)*D31+(F32/100)*D32+(F33/100)*D33</f>
        <v>30</v>
      </c>
      <c r="E34" s="35" t="s">
        <v>7</v>
      </c>
      <c r="F34" s="9">
        <f>SUM(F31:F33)</f>
        <v>30</v>
      </c>
      <c r="G34" s="32">
        <f>(I31/100)*G31+(I32/100)*G32+(I33/100)*G33</f>
        <v>21</v>
      </c>
      <c r="H34" s="35" t="s">
        <v>7</v>
      </c>
      <c r="I34" s="9">
        <f>SUM(I31:I33)</f>
        <v>30</v>
      </c>
      <c r="J34" s="32">
        <f>(L31/100)*J31+(L32/100)*J32+(L33/100)*J33</f>
        <v>21</v>
      </c>
      <c r="K34" s="35" t="s">
        <v>7</v>
      </c>
      <c r="L34" s="9">
        <f>SUM(L31:L33)</f>
        <v>30</v>
      </c>
      <c r="M34" s="32">
        <f>(O31/100)*M31+(O32/100)*M32+(O33/100)*M33</f>
        <v>21</v>
      </c>
      <c r="N34" s="35" t="s">
        <v>7</v>
      </c>
      <c r="O34" s="9">
        <f>SUM(O31:O33)</f>
        <v>30</v>
      </c>
      <c r="P34" s="32">
        <f>(R31/100)*P31+(R32/100)*P32+(R33/100)*P33</f>
        <v>21</v>
      </c>
      <c r="Q34" s="35" t="s">
        <v>7</v>
      </c>
      <c r="R34" s="9">
        <f>SUM(R31:R33)</f>
        <v>30</v>
      </c>
      <c r="S34" s="32">
        <f>(U31/100)*S31+(U32/100)*S32+(U33/100)*S33</f>
        <v>21</v>
      </c>
      <c r="T34" s="35" t="s">
        <v>7</v>
      </c>
      <c r="U34" s="9">
        <f>SUM(U31:U33)</f>
        <v>30</v>
      </c>
      <c r="V34" s="32">
        <f>(X31/100)*V31+(X32/100)*V32+(X33/100)*V33</f>
        <v>0</v>
      </c>
      <c r="W34" s="35" t="s">
        <v>7</v>
      </c>
      <c r="X34" s="9">
        <f>SUM(X31:X33)</f>
        <v>30</v>
      </c>
      <c r="Y34" s="32">
        <f>(AA31/100)*Y31+(AA32/100)*Y32+(AA33/100)*Y33</f>
        <v>0</v>
      </c>
      <c r="Z34" s="35" t="s">
        <v>7</v>
      </c>
      <c r="AA34" s="9">
        <f>SUM(AA31:AA33)</f>
        <v>30</v>
      </c>
      <c r="AB34" s="32">
        <f>(AD31/100)*AB31+(AD32/100)*AB32+(AD33/100)*AB33</f>
        <v>0</v>
      </c>
      <c r="AC34" s="35" t="s">
        <v>7</v>
      </c>
      <c r="AD34" s="9">
        <f>SUM(AD31:AD33)</f>
        <v>30</v>
      </c>
      <c r="AE34" s="32">
        <f>(AG31/100)*AE31+(AG32/100)*AE32+(AG33/100)*AE33</f>
        <v>0</v>
      </c>
      <c r="AF34" s="35" t="s">
        <v>7</v>
      </c>
      <c r="AG34" s="9">
        <f>SUM(AG31:AG33)</f>
        <v>30</v>
      </c>
    </row>
    <row r="36" spans="1:33" x14ac:dyDescent="0.25">
      <c r="A36" s="161" t="s">
        <v>192</v>
      </c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</row>
    <row r="37" spans="1:33" outlineLevel="1" x14ac:dyDescent="0.25">
      <c r="A37" s="163" t="s">
        <v>2</v>
      </c>
      <c r="B37" s="164" t="s">
        <v>3</v>
      </c>
      <c r="C37" s="165"/>
      <c r="D37" s="160" t="s">
        <v>225</v>
      </c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</row>
    <row r="38" spans="1:33" outlineLevel="1" x14ac:dyDescent="0.25">
      <c r="A38" s="163"/>
      <c r="B38" s="166"/>
      <c r="C38" s="167"/>
      <c r="D38" s="160">
        <v>1</v>
      </c>
      <c r="E38" s="160"/>
      <c r="F38" s="160"/>
      <c r="G38" s="160">
        <v>2</v>
      </c>
      <c r="H38" s="160"/>
      <c r="I38" s="160"/>
      <c r="J38" s="160">
        <v>3</v>
      </c>
      <c r="K38" s="160"/>
      <c r="L38" s="160"/>
      <c r="M38" s="160">
        <v>4</v>
      </c>
      <c r="N38" s="160"/>
      <c r="O38" s="160"/>
      <c r="P38" s="160">
        <v>5</v>
      </c>
      <c r="Q38" s="160"/>
      <c r="R38" s="160"/>
      <c r="S38" s="160">
        <v>6</v>
      </c>
      <c r="T38" s="160"/>
      <c r="U38" s="160"/>
      <c r="V38" s="160">
        <v>7</v>
      </c>
      <c r="W38" s="160"/>
      <c r="X38" s="160"/>
      <c r="Y38" s="160">
        <v>8</v>
      </c>
      <c r="Z38" s="160"/>
      <c r="AA38" s="160"/>
      <c r="AB38" s="160">
        <v>9</v>
      </c>
      <c r="AC38" s="160"/>
      <c r="AD38" s="160"/>
      <c r="AE38" s="160">
        <v>10</v>
      </c>
      <c r="AF38" s="160"/>
      <c r="AG38" s="160"/>
    </row>
    <row r="39" spans="1:33" outlineLevel="1" x14ac:dyDescent="0.25">
      <c r="A39" s="6">
        <v>1</v>
      </c>
      <c r="B39" s="172" t="s">
        <v>9</v>
      </c>
      <c r="C39" s="173"/>
      <c r="D39" s="34">
        <v>100</v>
      </c>
      <c r="E39" s="10" t="s">
        <v>7</v>
      </c>
      <c r="F39" s="5">
        <v>5</v>
      </c>
      <c r="G39" s="34">
        <v>65</v>
      </c>
      <c r="H39" s="10" t="s">
        <v>7</v>
      </c>
      <c r="I39" s="5">
        <v>5</v>
      </c>
      <c r="J39" s="34">
        <v>65</v>
      </c>
      <c r="K39" s="10" t="s">
        <v>7</v>
      </c>
      <c r="L39" s="5">
        <v>5</v>
      </c>
      <c r="M39" s="34">
        <v>65</v>
      </c>
      <c r="N39" s="10" t="s">
        <v>7</v>
      </c>
      <c r="O39" s="5">
        <v>5</v>
      </c>
      <c r="P39" s="34">
        <v>65</v>
      </c>
      <c r="Q39" s="10" t="s">
        <v>7</v>
      </c>
      <c r="R39" s="5">
        <v>5</v>
      </c>
      <c r="S39" s="34">
        <v>65</v>
      </c>
      <c r="T39" s="10" t="s">
        <v>7</v>
      </c>
      <c r="U39" s="5">
        <v>5</v>
      </c>
      <c r="V39" s="34"/>
      <c r="W39" s="10" t="s">
        <v>7</v>
      </c>
      <c r="X39" s="5">
        <v>5</v>
      </c>
      <c r="Y39" s="34"/>
      <c r="Z39" s="10" t="s">
        <v>7</v>
      </c>
      <c r="AA39" s="5">
        <v>5</v>
      </c>
      <c r="AB39" s="34"/>
      <c r="AC39" s="10" t="s">
        <v>7</v>
      </c>
      <c r="AD39" s="5">
        <v>5</v>
      </c>
      <c r="AE39" s="34"/>
      <c r="AF39" s="10" t="s">
        <v>7</v>
      </c>
      <c r="AG39" s="5">
        <v>5</v>
      </c>
    </row>
    <row r="40" spans="1:33" outlineLevel="1" x14ac:dyDescent="0.25">
      <c r="A40" s="6">
        <v>2</v>
      </c>
      <c r="B40" s="172" t="s">
        <v>221</v>
      </c>
      <c r="C40" s="173"/>
      <c r="D40" s="34">
        <v>100</v>
      </c>
      <c r="E40" s="10" t="s">
        <v>7</v>
      </c>
      <c r="F40" s="5">
        <v>5</v>
      </c>
      <c r="G40" s="34">
        <v>65</v>
      </c>
      <c r="H40" s="10" t="s">
        <v>7</v>
      </c>
      <c r="I40" s="5">
        <v>5</v>
      </c>
      <c r="J40" s="34">
        <v>65</v>
      </c>
      <c r="K40" s="10" t="s">
        <v>7</v>
      </c>
      <c r="L40" s="5">
        <v>5</v>
      </c>
      <c r="M40" s="34">
        <v>65</v>
      </c>
      <c r="N40" s="10" t="s">
        <v>7</v>
      </c>
      <c r="O40" s="5">
        <v>5</v>
      </c>
      <c r="P40" s="34">
        <v>65</v>
      </c>
      <c r="Q40" s="10" t="s">
        <v>7</v>
      </c>
      <c r="R40" s="5">
        <v>5</v>
      </c>
      <c r="S40" s="34">
        <v>65</v>
      </c>
      <c r="T40" s="10" t="s">
        <v>7</v>
      </c>
      <c r="U40" s="5">
        <v>5</v>
      </c>
      <c r="V40" s="34"/>
      <c r="W40" s="10" t="s">
        <v>7</v>
      </c>
      <c r="X40" s="5">
        <v>5</v>
      </c>
      <c r="Y40" s="34"/>
      <c r="Z40" s="10" t="s">
        <v>7</v>
      </c>
      <c r="AA40" s="5">
        <v>5</v>
      </c>
      <c r="AB40" s="34"/>
      <c r="AC40" s="10" t="s">
        <v>7</v>
      </c>
      <c r="AD40" s="5">
        <v>5</v>
      </c>
      <c r="AE40" s="34"/>
      <c r="AF40" s="10" t="s">
        <v>7</v>
      </c>
      <c r="AG40" s="5">
        <v>5</v>
      </c>
    </row>
    <row r="41" spans="1:33" outlineLevel="1" x14ac:dyDescent="0.25">
      <c r="A41" s="156" t="s">
        <v>8</v>
      </c>
      <c r="B41" s="157"/>
      <c r="C41" s="158"/>
      <c r="D41" s="32">
        <f>(F39/100)*D39+(F40/100)*D40</f>
        <v>10</v>
      </c>
      <c r="E41" s="35" t="s">
        <v>7</v>
      </c>
      <c r="F41" s="9">
        <f>SUM(F39:F40)</f>
        <v>10</v>
      </c>
      <c r="G41" s="33">
        <f>(I39/100)*G39+(I40/100)*G40</f>
        <v>6.5</v>
      </c>
      <c r="H41" s="35" t="s">
        <v>7</v>
      </c>
      <c r="I41" s="9">
        <f>SUM(I39:I40)</f>
        <v>10</v>
      </c>
      <c r="J41" s="32">
        <f>(L39/100)*J39+(L40/100)*J40</f>
        <v>6.5</v>
      </c>
      <c r="K41" s="35" t="s">
        <v>7</v>
      </c>
      <c r="L41" s="9">
        <f>SUM(L39:L40)</f>
        <v>10</v>
      </c>
      <c r="M41" s="32">
        <f>(O39/100)*M39+(O40/100)*M40</f>
        <v>6.5</v>
      </c>
      <c r="N41" s="35" t="s">
        <v>7</v>
      </c>
      <c r="O41" s="9">
        <f>SUM(O39:O40)</f>
        <v>10</v>
      </c>
      <c r="P41" s="32">
        <f>(R39/100)*P39+(R40/100)*P40</f>
        <v>6.5</v>
      </c>
      <c r="Q41" s="35" t="s">
        <v>7</v>
      </c>
      <c r="R41" s="9">
        <f>SUM(R39:R40)</f>
        <v>10</v>
      </c>
      <c r="S41" s="32">
        <f>(U39/100)*S39+(U40/100)*S40</f>
        <v>6.5</v>
      </c>
      <c r="T41" s="35" t="s">
        <v>7</v>
      </c>
      <c r="U41" s="9">
        <f>SUM(U39:U40)</f>
        <v>10</v>
      </c>
      <c r="V41" s="32">
        <f>(X39/100)*V39+(X40/100)*V40</f>
        <v>0</v>
      </c>
      <c r="W41" s="35" t="s">
        <v>7</v>
      </c>
      <c r="X41" s="9">
        <f>SUM(X39:X40)</f>
        <v>10</v>
      </c>
      <c r="Y41" s="32">
        <f>(AA39/100)*Y39+(AA40/100)*Y40</f>
        <v>0</v>
      </c>
      <c r="Z41" s="35" t="s">
        <v>7</v>
      </c>
      <c r="AA41" s="9">
        <f>SUM(AA39:AA40)</f>
        <v>10</v>
      </c>
      <c r="AB41" s="32">
        <f>(AD39/100)*AB39+(AD40/100)*AB40</f>
        <v>0</v>
      </c>
      <c r="AC41" s="35" t="s">
        <v>7</v>
      </c>
      <c r="AD41" s="9">
        <f>SUM(AD39:AD40)</f>
        <v>10</v>
      </c>
      <c r="AE41" s="32">
        <f>(AG39/100)*AE39+(AG40/100)*AE40</f>
        <v>0</v>
      </c>
      <c r="AF41" s="35" t="s">
        <v>7</v>
      </c>
      <c r="AG41" s="9">
        <f>SUM(AG39:AG40)</f>
        <v>10</v>
      </c>
    </row>
    <row r="42" spans="1:33" s="28" customFormat="1" outlineLevel="1" x14ac:dyDescent="0.25">
      <c r="A42" s="174" t="s">
        <v>214</v>
      </c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</row>
    <row r="44" spans="1:33" x14ac:dyDescent="0.25">
      <c r="A44" s="161" t="s">
        <v>223</v>
      </c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</row>
    <row r="45" spans="1:33" outlineLevel="1" x14ac:dyDescent="0.25">
      <c r="A45" s="163" t="s">
        <v>2</v>
      </c>
      <c r="B45" s="164" t="s">
        <v>3</v>
      </c>
      <c r="C45" s="165"/>
      <c r="D45" s="160" t="s">
        <v>225</v>
      </c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</row>
    <row r="46" spans="1:33" outlineLevel="1" x14ac:dyDescent="0.25">
      <c r="A46" s="163"/>
      <c r="B46" s="166"/>
      <c r="C46" s="167"/>
      <c r="D46" s="160">
        <v>1</v>
      </c>
      <c r="E46" s="160"/>
      <c r="F46" s="160"/>
      <c r="G46" s="160">
        <v>2</v>
      </c>
      <c r="H46" s="160"/>
      <c r="I46" s="160"/>
      <c r="J46" s="160">
        <v>3</v>
      </c>
      <c r="K46" s="160"/>
      <c r="L46" s="160"/>
      <c r="M46" s="160">
        <v>4</v>
      </c>
      <c r="N46" s="160"/>
      <c r="O46" s="160"/>
      <c r="P46" s="160">
        <v>5</v>
      </c>
      <c r="Q46" s="160"/>
      <c r="R46" s="160"/>
      <c r="S46" s="160">
        <v>6</v>
      </c>
      <c r="T46" s="160"/>
      <c r="U46" s="160"/>
      <c r="V46" s="160">
        <v>7</v>
      </c>
      <c r="W46" s="160"/>
      <c r="X46" s="160"/>
      <c r="Y46" s="160">
        <v>8</v>
      </c>
      <c r="Z46" s="160"/>
      <c r="AA46" s="160"/>
      <c r="AB46" s="160">
        <v>9</v>
      </c>
      <c r="AC46" s="160"/>
      <c r="AD46" s="160"/>
      <c r="AE46" s="160">
        <v>10</v>
      </c>
      <c r="AF46" s="160"/>
      <c r="AG46" s="160"/>
    </row>
    <row r="47" spans="1:33" outlineLevel="1" x14ac:dyDescent="0.25">
      <c r="A47" s="16">
        <v>1</v>
      </c>
      <c r="B47" s="172" t="s">
        <v>14</v>
      </c>
      <c r="C47" s="173"/>
      <c r="D47" s="34">
        <v>100</v>
      </c>
      <c r="E47" s="10" t="s">
        <v>7</v>
      </c>
      <c r="F47" s="5">
        <v>5</v>
      </c>
      <c r="G47" s="34">
        <v>55</v>
      </c>
      <c r="H47" s="10" t="s">
        <v>7</v>
      </c>
      <c r="I47" s="5">
        <v>5</v>
      </c>
      <c r="J47" s="34">
        <v>55</v>
      </c>
      <c r="K47" s="10" t="s">
        <v>7</v>
      </c>
      <c r="L47" s="5">
        <v>5</v>
      </c>
      <c r="M47" s="34">
        <v>55</v>
      </c>
      <c r="N47" s="10" t="s">
        <v>7</v>
      </c>
      <c r="O47" s="5">
        <v>5</v>
      </c>
      <c r="P47" s="34">
        <v>55</v>
      </c>
      <c r="Q47" s="10" t="s">
        <v>7</v>
      </c>
      <c r="R47" s="5">
        <v>5</v>
      </c>
      <c r="S47" s="34">
        <v>55</v>
      </c>
      <c r="T47" s="10" t="s">
        <v>7</v>
      </c>
      <c r="U47" s="5">
        <v>5</v>
      </c>
      <c r="V47" s="34"/>
      <c r="W47" s="10" t="s">
        <v>7</v>
      </c>
      <c r="X47" s="5">
        <v>5</v>
      </c>
      <c r="Y47" s="34"/>
      <c r="Z47" s="10" t="s">
        <v>7</v>
      </c>
      <c r="AA47" s="5">
        <v>5</v>
      </c>
      <c r="AB47" s="34"/>
      <c r="AC47" s="10" t="s">
        <v>7</v>
      </c>
      <c r="AD47" s="5">
        <v>5</v>
      </c>
      <c r="AE47" s="34"/>
      <c r="AF47" s="10" t="s">
        <v>7</v>
      </c>
      <c r="AG47" s="5">
        <v>5</v>
      </c>
    </row>
    <row r="48" spans="1:33" outlineLevel="1" x14ac:dyDescent="0.25">
      <c r="A48" s="16">
        <v>2</v>
      </c>
      <c r="B48" s="172" t="s">
        <v>215</v>
      </c>
      <c r="C48" s="173"/>
      <c r="D48" s="34">
        <v>100</v>
      </c>
      <c r="E48" s="10" t="s">
        <v>7</v>
      </c>
      <c r="F48" s="5">
        <v>5</v>
      </c>
      <c r="G48" s="34">
        <v>100</v>
      </c>
      <c r="H48" s="10" t="s">
        <v>7</v>
      </c>
      <c r="I48" s="5">
        <v>5</v>
      </c>
      <c r="J48" s="34">
        <v>100</v>
      </c>
      <c r="K48" s="10" t="s">
        <v>7</v>
      </c>
      <c r="L48" s="5">
        <v>5</v>
      </c>
      <c r="M48" s="34">
        <v>100</v>
      </c>
      <c r="N48" s="10" t="s">
        <v>7</v>
      </c>
      <c r="O48" s="5">
        <v>5</v>
      </c>
      <c r="P48" s="34">
        <v>100</v>
      </c>
      <c r="Q48" s="10" t="s">
        <v>7</v>
      </c>
      <c r="R48" s="5">
        <v>5</v>
      </c>
      <c r="S48" s="34">
        <v>100</v>
      </c>
      <c r="T48" s="10" t="s">
        <v>7</v>
      </c>
      <c r="U48" s="5">
        <v>5</v>
      </c>
      <c r="V48" s="34"/>
      <c r="W48" s="10" t="s">
        <v>7</v>
      </c>
      <c r="X48" s="5">
        <v>5</v>
      </c>
      <c r="Y48" s="34"/>
      <c r="Z48" s="10" t="s">
        <v>7</v>
      </c>
      <c r="AA48" s="5">
        <v>5</v>
      </c>
      <c r="AB48" s="34"/>
      <c r="AC48" s="10" t="s">
        <v>7</v>
      </c>
      <c r="AD48" s="5">
        <v>5</v>
      </c>
      <c r="AE48" s="34"/>
      <c r="AF48" s="10" t="s">
        <v>7</v>
      </c>
      <c r="AG48" s="5">
        <v>5</v>
      </c>
    </row>
    <row r="49" spans="1:33" outlineLevel="1" x14ac:dyDescent="0.25">
      <c r="A49" s="16">
        <v>3</v>
      </c>
      <c r="B49" s="172" t="s">
        <v>216</v>
      </c>
      <c r="C49" s="173"/>
      <c r="D49" s="34">
        <v>100</v>
      </c>
      <c r="E49" s="10" t="s">
        <v>7</v>
      </c>
      <c r="F49" s="5">
        <v>25</v>
      </c>
      <c r="G49" s="34">
        <v>20</v>
      </c>
      <c r="H49" s="10" t="s">
        <v>7</v>
      </c>
      <c r="I49" s="5">
        <v>25</v>
      </c>
      <c r="J49" s="34">
        <v>20</v>
      </c>
      <c r="K49" s="10" t="s">
        <v>7</v>
      </c>
      <c r="L49" s="5">
        <v>25</v>
      </c>
      <c r="M49" s="34">
        <v>20</v>
      </c>
      <c r="N49" s="10" t="s">
        <v>7</v>
      </c>
      <c r="O49" s="5">
        <v>25</v>
      </c>
      <c r="P49" s="34">
        <v>20</v>
      </c>
      <c r="Q49" s="10" t="s">
        <v>7</v>
      </c>
      <c r="R49" s="5">
        <v>25</v>
      </c>
      <c r="S49" s="34">
        <v>20</v>
      </c>
      <c r="T49" s="10" t="s">
        <v>7</v>
      </c>
      <c r="U49" s="5">
        <v>25</v>
      </c>
      <c r="V49" s="34"/>
      <c r="W49" s="10" t="s">
        <v>7</v>
      </c>
      <c r="X49" s="5">
        <v>25</v>
      </c>
      <c r="Y49" s="34"/>
      <c r="Z49" s="10" t="s">
        <v>7</v>
      </c>
      <c r="AA49" s="5">
        <v>25</v>
      </c>
      <c r="AB49" s="34"/>
      <c r="AC49" s="10" t="s">
        <v>7</v>
      </c>
      <c r="AD49" s="5">
        <v>25</v>
      </c>
      <c r="AE49" s="34"/>
      <c r="AF49" s="10" t="s">
        <v>7</v>
      </c>
      <c r="AG49" s="5">
        <v>25</v>
      </c>
    </row>
    <row r="50" spans="1:33" outlineLevel="1" x14ac:dyDescent="0.25">
      <c r="A50" s="16">
        <v>4</v>
      </c>
      <c r="B50" s="172" t="s">
        <v>16</v>
      </c>
      <c r="C50" s="173"/>
      <c r="D50" s="34">
        <v>100</v>
      </c>
      <c r="E50" s="10" t="s">
        <v>7</v>
      </c>
      <c r="F50" s="5">
        <v>5</v>
      </c>
      <c r="G50" s="34">
        <v>80</v>
      </c>
      <c r="H50" s="10" t="s">
        <v>7</v>
      </c>
      <c r="I50" s="5">
        <v>5</v>
      </c>
      <c r="J50" s="34">
        <v>80</v>
      </c>
      <c r="K50" s="10" t="s">
        <v>7</v>
      </c>
      <c r="L50" s="5">
        <v>5</v>
      </c>
      <c r="M50" s="34">
        <v>80</v>
      </c>
      <c r="N50" s="10" t="s">
        <v>7</v>
      </c>
      <c r="O50" s="5">
        <v>5</v>
      </c>
      <c r="P50" s="34">
        <v>80</v>
      </c>
      <c r="Q50" s="10" t="s">
        <v>7</v>
      </c>
      <c r="R50" s="5">
        <v>5</v>
      </c>
      <c r="S50" s="34">
        <v>80</v>
      </c>
      <c r="T50" s="10" t="s">
        <v>7</v>
      </c>
      <c r="U50" s="5">
        <v>5</v>
      </c>
      <c r="V50" s="34"/>
      <c r="W50" s="10" t="s">
        <v>7</v>
      </c>
      <c r="X50" s="5">
        <v>5</v>
      </c>
      <c r="Y50" s="34"/>
      <c r="Z50" s="10" t="s">
        <v>7</v>
      </c>
      <c r="AA50" s="5">
        <v>5</v>
      </c>
      <c r="AB50" s="34"/>
      <c r="AC50" s="10" t="s">
        <v>7</v>
      </c>
      <c r="AD50" s="5">
        <v>5</v>
      </c>
      <c r="AE50" s="34"/>
      <c r="AF50" s="10" t="s">
        <v>7</v>
      </c>
      <c r="AG50" s="5">
        <v>5</v>
      </c>
    </row>
    <row r="51" spans="1:33" outlineLevel="1" x14ac:dyDescent="0.25">
      <c r="A51" s="16">
        <v>5</v>
      </c>
      <c r="B51" s="176" t="s">
        <v>218</v>
      </c>
      <c r="C51" s="177"/>
      <c r="D51" s="34">
        <v>100</v>
      </c>
      <c r="E51" s="10" t="s">
        <v>7</v>
      </c>
      <c r="F51" s="5">
        <v>15</v>
      </c>
      <c r="G51" s="34">
        <v>90</v>
      </c>
      <c r="H51" s="10" t="s">
        <v>7</v>
      </c>
      <c r="I51" s="5">
        <v>15</v>
      </c>
      <c r="J51" s="34">
        <v>90</v>
      </c>
      <c r="K51" s="10" t="s">
        <v>7</v>
      </c>
      <c r="L51" s="5">
        <v>15</v>
      </c>
      <c r="M51" s="34">
        <v>90</v>
      </c>
      <c r="N51" s="10" t="s">
        <v>7</v>
      </c>
      <c r="O51" s="5">
        <v>15</v>
      </c>
      <c r="P51" s="34">
        <v>90</v>
      </c>
      <c r="Q51" s="10" t="s">
        <v>7</v>
      </c>
      <c r="R51" s="5">
        <v>15</v>
      </c>
      <c r="S51" s="34">
        <v>90</v>
      </c>
      <c r="T51" s="10" t="s">
        <v>7</v>
      </c>
      <c r="U51" s="5">
        <v>15</v>
      </c>
      <c r="V51" s="34"/>
      <c r="W51" s="10" t="s">
        <v>7</v>
      </c>
      <c r="X51" s="5">
        <v>15</v>
      </c>
      <c r="Y51" s="34"/>
      <c r="Z51" s="10" t="s">
        <v>7</v>
      </c>
      <c r="AA51" s="5">
        <v>15</v>
      </c>
      <c r="AB51" s="34"/>
      <c r="AC51" s="10" t="s">
        <v>7</v>
      </c>
      <c r="AD51" s="5">
        <v>15</v>
      </c>
      <c r="AE51" s="34"/>
      <c r="AF51" s="10" t="s">
        <v>7</v>
      </c>
      <c r="AG51" s="5">
        <v>15</v>
      </c>
    </row>
    <row r="52" spans="1:33" outlineLevel="1" x14ac:dyDescent="0.25">
      <c r="A52" s="156" t="s">
        <v>8</v>
      </c>
      <c r="B52" s="157"/>
      <c r="C52" s="158"/>
      <c r="D52" s="32">
        <f>(F47/100)*D47+(F48/100)*D48+(F49/100)*D49+(F50/100)*D50+(F51/100)*D51</f>
        <v>55</v>
      </c>
      <c r="E52" s="35" t="s">
        <v>7</v>
      </c>
      <c r="F52" s="9">
        <f>SUM(F47:F51)</f>
        <v>55</v>
      </c>
      <c r="G52" s="32">
        <f>(I47/100)*G47+(I48/100)*G48+(I49/100)*G49+(I50/100)*G50+(I51/100)*G51</f>
        <v>30.25</v>
      </c>
      <c r="H52" s="35" t="s">
        <v>7</v>
      </c>
      <c r="I52" s="9">
        <f>SUM(I47:I51)</f>
        <v>55</v>
      </c>
      <c r="J52" s="32">
        <f>(L47/100)*J47+(L48/100)*J48+(L49/100)*J49+(L50/100)*J50+(L51/100)*J51</f>
        <v>30.25</v>
      </c>
      <c r="K52" s="35" t="s">
        <v>7</v>
      </c>
      <c r="L52" s="9">
        <f>SUM(L47:L51)</f>
        <v>55</v>
      </c>
      <c r="M52" s="32">
        <f>(O47/100)*M47+(O48/100)*M48+(O49/100)*M49+(O50/100)*M50+(O51/100)*M51</f>
        <v>30.25</v>
      </c>
      <c r="N52" s="35" t="s">
        <v>7</v>
      </c>
      <c r="O52" s="9">
        <f>SUM(O47:O51)</f>
        <v>55</v>
      </c>
      <c r="P52" s="32">
        <f>(R47/100)*P47+(R48/100)*P48+(R49/100)*P49+(R50/100)*P50+(R51/100)*P51</f>
        <v>30.25</v>
      </c>
      <c r="Q52" s="35" t="s">
        <v>7</v>
      </c>
      <c r="R52" s="9">
        <f>SUM(R47:R51)</f>
        <v>55</v>
      </c>
      <c r="S52" s="32">
        <f>(U47/100)*S47+(U48/100)*S48+(U49/100)*S49+(U50/100)*S50+(U51/100)*S51</f>
        <v>30.25</v>
      </c>
      <c r="T52" s="35" t="s">
        <v>7</v>
      </c>
      <c r="U52" s="9">
        <f>SUM(U47:U51)</f>
        <v>55</v>
      </c>
      <c r="V52" s="32">
        <f>(X47/100)*V47+(X48/100)*V48+(X49/100)*V49+(X50/100)*V50+(X51/100)*V51</f>
        <v>0</v>
      </c>
      <c r="W52" s="35" t="s">
        <v>7</v>
      </c>
      <c r="X52" s="9">
        <f>SUM(X47:X51)</f>
        <v>55</v>
      </c>
      <c r="Y52" s="32">
        <f>(AA47/100)*Y47+(AA48/100)*Y48+(AA49/100)*Y49+(AA50/100)*Y50+(AA51/100)*Y51</f>
        <v>0</v>
      </c>
      <c r="Z52" s="35" t="s">
        <v>7</v>
      </c>
      <c r="AA52" s="9">
        <f>SUM(AA47:AA51)</f>
        <v>55</v>
      </c>
      <c r="AB52" s="32">
        <f>(AD47/100)*AB47+(AD48/100)*AB48+(AD49/100)*AB49+(AD50/100)*AB50+(AD51/100)*AB51</f>
        <v>0</v>
      </c>
      <c r="AC52" s="35" t="s">
        <v>7</v>
      </c>
      <c r="AD52" s="9">
        <f>SUM(AD47:AD51)</f>
        <v>55</v>
      </c>
      <c r="AE52" s="32">
        <f>(AG47/100)*AE47+(AG48/100)*AE48+(AG49/100)*AE49+(AG50/100)*AE50+(AG51/100)*AE51</f>
        <v>0</v>
      </c>
      <c r="AF52" s="35" t="s">
        <v>7</v>
      </c>
      <c r="AG52" s="9">
        <f>SUM(AG47:AG51)</f>
        <v>55</v>
      </c>
    </row>
    <row r="53" spans="1:33" outlineLevel="1" x14ac:dyDescent="0.25">
      <c r="A53" s="175" t="s">
        <v>15</v>
      </c>
      <c r="B53" s="175"/>
      <c r="C53" s="175"/>
      <c r="D53" s="175"/>
      <c r="E53" s="175"/>
      <c r="F53" s="175"/>
      <c r="I53"/>
      <c r="L53"/>
      <c r="O53"/>
      <c r="R53"/>
      <c r="U53"/>
      <c r="X53"/>
      <c r="AA53"/>
      <c r="AD53"/>
      <c r="AG53"/>
    </row>
  </sheetData>
  <sheetProtection sheet="1" objects="1" scenarios="1" selectLockedCells="1"/>
  <mergeCells count="81">
    <mergeCell ref="V24:X24"/>
    <mergeCell ref="A22:AG22"/>
    <mergeCell ref="P10:R10"/>
    <mergeCell ref="A9:R9"/>
    <mergeCell ref="Y24:AA24"/>
    <mergeCell ref="AB24:AD24"/>
    <mergeCell ref="AE24:AG24"/>
    <mergeCell ref="A23:A24"/>
    <mergeCell ref="D23:AG23"/>
    <mergeCell ref="D24:F24"/>
    <mergeCell ref="G24:I24"/>
    <mergeCell ref="J24:L24"/>
    <mergeCell ref="M24:O24"/>
    <mergeCell ref="P24:R24"/>
    <mergeCell ref="S24:U24"/>
    <mergeCell ref="B23:C24"/>
    <mergeCell ref="M38:O38"/>
    <mergeCell ref="A28:AG28"/>
    <mergeCell ref="A29:A30"/>
    <mergeCell ref="D29:AG29"/>
    <mergeCell ref="D30:F30"/>
    <mergeCell ref="G30:I30"/>
    <mergeCell ref="AE38:AG38"/>
    <mergeCell ref="B37:C38"/>
    <mergeCell ref="P38:R38"/>
    <mergeCell ref="S38:U38"/>
    <mergeCell ref="V38:X38"/>
    <mergeCell ref="Y38:AA38"/>
    <mergeCell ref="M10:O10"/>
    <mergeCell ref="AB38:AD38"/>
    <mergeCell ref="AB30:AD30"/>
    <mergeCell ref="AE30:AG30"/>
    <mergeCell ref="A36:AG36"/>
    <mergeCell ref="A37:A38"/>
    <mergeCell ref="D37:AG37"/>
    <mergeCell ref="D38:F38"/>
    <mergeCell ref="G38:I38"/>
    <mergeCell ref="J38:L38"/>
    <mergeCell ref="J30:L30"/>
    <mergeCell ref="M30:O30"/>
    <mergeCell ref="P30:R30"/>
    <mergeCell ref="S30:U30"/>
    <mergeCell ref="V30:X30"/>
    <mergeCell ref="Y30:AA30"/>
    <mergeCell ref="A53:F53"/>
    <mergeCell ref="A52:C52"/>
    <mergeCell ref="M46:O46"/>
    <mergeCell ref="P46:R46"/>
    <mergeCell ref="S46:U46"/>
    <mergeCell ref="B51:C51"/>
    <mergeCell ref="B50:C50"/>
    <mergeCell ref="B49:C49"/>
    <mergeCell ref="B48:C48"/>
    <mergeCell ref="B47:C47"/>
    <mergeCell ref="AE46:AG46"/>
    <mergeCell ref="V46:X46"/>
    <mergeCell ref="Y46:AA46"/>
    <mergeCell ref="AB46:AD46"/>
    <mergeCell ref="A42:AG42"/>
    <mergeCell ref="A44:AG44"/>
    <mergeCell ref="A45:A46"/>
    <mergeCell ref="D45:AG45"/>
    <mergeCell ref="B45:C46"/>
    <mergeCell ref="J10:L10"/>
    <mergeCell ref="G10:I10"/>
    <mergeCell ref="D10:F10"/>
    <mergeCell ref="D46:F46"/>
    <mergeCell ref="G46:I46"/>
    <mergeCell ref="J46:L46"/>
    <mergeCell ref="A3:C3"/>
    <mergeCell ref="A7:B7"/>
    <mergeCell ref="A6:B6"/>
    <mergeCell ref="B40:C40"/>
    <mergeCell ref="A41:C41"/>
    <mergeCell ref="B29:C30"/>
    <mergeCell ref="B31:C31"/>
    <mergeCell ref="B32:C32"/>
    <mergeCell ref="B33:C33"/>
    <mergeCell ref="A34:C34"/>
    <mergeCell ref="A26:C26"/>
    <mergeCell ref="B39:C39"/>
  </mergeCells>
  <pageMargins left="0.25" right="0.25" top="0.75" bottom="0.75" header="0.3" footer="0.3"/>
  <pageSetup paperSize="9" scale="95" orientation="landscape" horizontalDpi="0" verticalDpi="0" r:id="rId1"/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F51"/>
  <sheetViews>
    <sheetView zoomScale="80" zoomScaleNormal="80" zoomScalePageLayoutView="80" workbookViewId="0">
      <selection activeCell="C29" sqref="C29"/>
    </sheetView>
  </sheetViews>
  <sheetFormatPr defaultRowHeight="15" outlineLevelRow="1" x14ac:dyDescent="0.25"/>
  <cols>
    <col min="1" max="1" width="4.85546875" customWidth="1"/>
    <col min="2" max="2" width="41" customWidth="1"/>
    <col min="3" max="3" width="4.28515625" customWidth="1"/>
    <col min="4" max="4" width="1.85546875" customWidth="1"/>
    <col min="5" max="5" width="4.28515625" style="3" customWidth="1"/>
    <col min="6" max="6" width="4.28515625" customWidth="1"/>
    <col min="7" max="7" width="1.85546875" customWidth="1"/>
    <col min="8" max="8" width="4.28515625" style="3" customWidth="1"/>
    <col min="9" max="9" width="4.28515625" customWidth="1"/>
    <col min="10" max="10" width="1.85546875" customWidth="1"/>
    <col min="11" max="11" width="4.28515625" style="3" customWidth="1"/>
    <col min="12" max="12" width="4.28515625" customWidth="1"/>
    <col min="13" max="13" width="1.85546875" customWidth="1"/>
    <col min="14" max="14" width="4.28515625" style="3" customWidth="1"/>
    <col min="15" max="15" width="4.28515625" customWidth="1"/>
    <col min="16" max="16" width="1.85546875" customWidth="1"/>
    <col min="17" max="17" width="4.28515625" style="3" customWidth="1"/>
    <col min="18" max="18" width="4.28515625" customWidth="1"/>
    <col min="19" max="19" width="1.85546875" customWidth="1"/>
    <col min="20" max="20" width="4.28515625" style="3" customWidth="1"/>
    <col min="21" max="21" width="4.28515625" customWidth="1"/>
    <col min="22" max="22" width="1.85546875" customWidth="1"/>
    <col min="23" max="23" width="4.28515625" style="3" customWidth="1"/>
    <col min="24" max="24" width="4.28515625" customWidth="1"/>
    <col min="25" max="25" width="1.85546875" customWidth="1"/>
    <col min="26" max="26" width="4.28515625" style="3" customWidth="1"/>
    <col min="27" max="27" width="4.28515625" customWidth="1"/>
    <col min="28" max="28" width="1.85546875" customWidth="1"/>
    <col min="29" max="29" width="4.28515625" style="3" customWidth="1"/>
    <col min="30" max="30" width="4.28515625" customWidth="1"/>
    <col min="31" max="31" width="1.85546875" customWidth="1"/>
    <col min="32" max="32" width="4.28515625" style="3" customWidth="1"/>
  </cols>
  <sheetData>
    <row r="1" spans="1:20" x14ac:dyDescent="0.25">
      <c r="A1" s="1" t="s">
        <v>0</v>
      </c>
    </row>
    <row r="2" spans="1:20" x14ac:dyDescent="0.25">
      <c r="A2" s="1"/>
    </row>
    <row r="3" spans="1:20" x14ac:dyDescent="0.25">
      <c r="A3" s="159" t="s">
        <v>172</v>
      </c>
      <c r="B3" s="159"/>
      <c r="C3" s="159"/>
      <c r="D3" s="159"/>
      <c r="E3" s="159"/>
    </row>
    <row r="4" spans="1:20" x14ac:dyDescent="0.25">
      <c r="A4" s="7" t="s">
        <v>2</v>
      </c>
      <c r="B4" s="7" t="s">
        <v>11</v>
      </c>
      <c r="C4" s="160" t="s">
        <v>17</v>
      </c>
      <c r="D4" s="160"/>
      <c r="E4" s="160"/>
      <c r="F4" s="19"/>
      <c r="G4" s="160" t="s">
        <v>174</v>
      </c>
      <c r="H4" s="160"/>
      <c r="I4" s="160"/>
      <c r="J4" s="160" t="s">
        <v>173</v>
      </c>
      <c r="K4" s="160"/>
      <c r="L4" s="160"/>
    </row>
    <row r="5" spans="1:20" x14ac:dyDescent="0.25">
      <c r="A5" s="17">
        <v>1</v>
      </c>
      <c r="B5" s="4"/>
      <c r="C5" s="181" t="s">
        <v>171</v>
      </c>
      <c r="D5" s="181"/>
      <c r="E5" s="181"/>
      <c r="F5" s="19"/>
      <c r="G5" s="183" t="s">
        <v>175</v>
      </c>
      <c r="H5" s="183"/>
      <c r="I5" s="183"/>
      <c r="J5" s="183" t="s">
        <v>176</v>
      </c>
      <c r="K5" s="183"/>
      <c r="L5" s="183"/>
    </row>
    <row r="6" spans="1:20" x14ac:dyDescent="0.25">
      <c r="A6" s="1"/>
    </row>
    <row r="7" spans="1:20" x14ac:dyDescent="0.25">
      <c r="A7" s="161" t="s">
        <v>18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</row>
    <row r="8" spans="1:20" outlineLevel="1" x14ac:dyDescent="0.25">
      <c r="A8" s="7" t="s">
        <v>2</v>
      </c>
      <c r="B8" s="7" t="s">
        <v>10</v>
      </c>
      <c r="C8" s="160" t="s">
        <v>17</v>
      </c>
      <c r="D8" s="160"/>
      <c r="E8" s="156"/>
      <c r="F8" s="160" t="s">
        <v>22</v>
      </c>
      <c r="G8" s="160"/>
      <c r="H8" s="160"/>
      <c r="I8" s="160" t="s">
        <v>23</v>
      </c>
      <c r="J8" s="160"/>
      <c r="K8" s="160"/>
      <c r="L8" s="156" t="s">
        <v>24</v>
      </c>
      <c r="M8" s="157"/>
      <c r="N8" s="158"/>
      <c r="O8" s="157" t="s">
        <v>190</v>
      </c>
      <c r="P8" s="157"/>
      <c r="Q8" s="158"/>
      <c r="R8" s="160" t="s">
        <v>4</v>
      </c>
      <c r="S8" s="160"/>
      <c r="T8" s="160"/>
    </row>
    <row r="9" spans="1:20" outlineLevel="1" x14ac:dyDescent="0.25">
      <c r="A9" s="17">
        <v>1</v>
      </c>
      <c r="B9" s="4" t="str">
        <f>VLOOKUP(C9,'DATABASE | Praktikan'!$B:$D,2)</f>
        <v>Kalam Adhiansyah Lutfie</v>
      </c>
      <c r="C9" s="181">
        <v>13212091</v>
      </c>
      <c r="D9" s="181"/>
      <c r="E9" s="182"/>
      <c r="F9" s="14">
        <f>$C$23</f>
        <v>1</v>
      </c>
      <c r="G9" s="66" t="s">
        <v>7</v>
      </c>
      <c r="H9" s="5">
        <f>$E$23</f>
        <v>5</v>
      </c>
      <c r="I9" s="14">
        <f>$C$32</f>
        <v>35</v>
      </c>
      <c r="J9" s="10" t="s">
        <v>7</v>
      </c>
      <c r="K9" s="5">
        <f>$E$32</f>
        <v>30</v>
      </c>
      <c r="L9" s="14">
        <f>$C$39</f>
        <v>7</v>
      </c>
      <c r="M9" s="10" t="s">
        <v>7</v>
      </c>
      <c r="N9" s="5">
        <f>$E$39</f>
        <v>10</v>
      </c>
      <c r="O9" s="15">
        <f>$C$50</f>
        <v>55</v>
      </c>
      <c r="P9" s="10" t="s">
        <v>7</v>
      </c>
      <c r="Q9" s="5">
        <f>$E$50</f>
        <v>55</v>
      </c>
      <c r="R9" s="29">
        <f t="shared" ref="R9:R18" si="0">SUM(I9,L9,O9)</f>
        <v>97</v>
      </c>
      <c r="S9" s="30" t="s">
        <v>7</v>
      </c>
      <c r="T9" s="31">
        <f>SUM(H9,K9,N9,Q9)</f>
        <v>100</v>
      </c>
    </row>
    <row r="10" spans="1:20" outlineLevel="1" x14ac:dyDescent="0.25">
      <c r="A10" s="17">
        <v>2</v>
      </c>
      <c r="B10" s="4" t="str">
        <f>VLOOKUP(C10,'DATABASE | Praktikan'!$B:$D,2)</f>
        <v>Rizky Indra Syafrian</v>
      </c>
      <c r="C10" s="181">
        <v>13212049</v>
      </c>
      <c r="D10" s="181"/>
      <c r="E10" s="182"/>
      <c r="F10" s="14">
        <f>$F$23</f>
        <v>1</v>
      </c>
      <c r="G10" s="66" t="s">
        <v>7</v>
      </c>
      <c r="H10" s="5">
        <f>$H$23</f>
        <v>5</v>
      </c>
      <c r="I10" s="14">
        <f>$F$32</f>
        <v>30</v>
      </c>
      <c r="J10" s="10" t="s">
        <v>7</v>
      </c>
      <c r="K10" s="5">
        <f>$H$32</f>
        <v>30</v>
      </c>
      <c r="L10" s="14">
        <f>$F$39</f>
        <v>5</v>
      </c>
      <c r="M10" s="10" t="s">
        <v>7</v>
      </c>
      <c r="N10" s="5">
        <f>$H$39</f>
        <v>10</v>
      </c>
      <c r="O10" s="15">
        <f>$F$50</f>
        <v>31</v>
      </c>
      <c r="P10" s="10" t="s">
        <v>7</v>
      </c>
      <c r="Q10" s="5">
        <f>$H$50</f>
        <v>55</v>
      </c>
      <c r="R10" s="29">
        <f t="shared" si="0"/>
        <v>66</v>
      </c>
      <c r="S10" s="30" t="s">
        <v>7</v>
      </c>
      <c r="T10" s="31">
        <f t="shared" ref="T10:T18" si="1">SUM(H10,K10,N10,Q10)</f>
        <v>100</v>
      </c>
    </row>
    <row r="11" spans="1:20" outlineLevel="1" x14ac:dyDescent="0.25">
      <c r="A11" s="17">
        <v>3</v>
      </c>
      <c r="B11" s="4" t="str">
        <f>VLOOKUP(C11,'DATABASE | Praktikan'!$B:$D,2)</f>
        <v>Tengku Ahmad Madya Putra</v>
      </c>
      <c r="C11" s="181">
        <v>13212098</v>
      </c>
      <c r="D11" s="181"/>
      <c r="E11" s="182"/>
      <c r="F11" s="14">
        <f>$I$23</f>
        <v>1</v>
      </c>
      <c r="G11" s="66" t="s">
        <v>7</v>
      </c>
      <c r="H11" s="5">
        <f>$K$23</f>
        <v>5</v>
      </c>
      <c r="I11" s="14">
        <f>$I$32</f>
        <v>30</v>
      </c>
      <c r="J11" s="10" t="s">
        <v>7</v>
      </c>
      <c r="K11" s="5">
        <f>$K$32</f>
        <v>30</v>
      </c>
      <c r="L11" s="14">
        <f>$I$39</f>
        <v>5</v>
      </c>
      <c r="M11" s="10" t="s">
        <v>7</v>
      </c>
      <c r="N11" s="5">
        <f>$K$39</f>
        <v>10</v>
      </c>
      <c r="O11" s="15">
        <f>$I$50</f>
        <v>40</v>
      </c>
      <c r="P11" s="10" t="s">
        <v>7</v>
      </c>
      <c r="Q11" s="5">
        <f>$K$50</f>
        <v>55</v>
      </c>
      <c r="R11" s="29">
        <f t="shared" si="0"/>
        <v>75</v>
      </c>
      <c r="S11" s="30" t="s">
        <v>7</v>
      </c>
      <c r="T11" s="31">
        <f t="shared" si="1"/>
        <v>100</v>
      </c>
    </row>
    <row r="12" spans="1:20" outlineLevel="1" x14ac:dyDescent="0.25">
      <c r="A12" s="17">
        <v>4</v>
      </c>
      <c r="B12" s="4" t="str">
        <f>VLOOKUP(C12,'DATABASE | Praktikan'!$B:$D,2)</f>
        <v>M Aznan Firmansyah B</v>
      </c>
      <c r="C12" s="181">
        <v>13212078</v>
      </c>
      <c r="D12" s="181"/>
      <c r="E12" s="182"/>
      <c r="F12" s="14">
        <f>$L$23</f>
        <v>1</v>
      </c>
      <c r="G12" s="66" t="s">
        <v>7</v>
      </c>
      <c r="H12" s="5">
        <f>$N$23</f>
        <v>5</v>
      </c>
      <c r="I12" s="14">
        <f>$L$32</f>
        <v>25</v>
      </c>
      <c r="J12" s="10" t="s">
        <v>7</v>
      </c>
      <c r="K12" s="5">
        <f>$N$32</f>
        <v>30</v>
      </c>
      <c r="L12" s="14">
        <f>$L$39</f>
        <v>4</v>
      </c>
      <c r="M12" s="10" t="s">
        <v>7</v>
      </c>
      <c r="N12" s="5">
        <f>$N$39</f>
        <v>10</v>
      </c>
      <c r="O12" s="15">
        <f>$L$50</f>
        <v>38</v>
      </c>
      <c r="P12" s="10" t="s">
        <v>7</v>
      </c>
      <c r="Q12" s="5">
        <f>$N$50</f>
        <v>55</v>
      </c>
      <c r="R12" s="29">
        <f t="shared" si="0"/>
        <v>67</v>
      </c>
      <c r="S12" s="30" t="s">
        <v>7</v>
      </c>
      <c r="T12" s="31">
        <f t="shared" si="1"/>
        <v>100</v>
      </c>
    </row>
    <row r="13" spans="1:20" outlineLevel="1" x14ac:dyDescent="0.25">
      <c r="A13" s="17">
        <v>5</v>
      </c>
      <c r="B13" s="4" t="str">
        <f>VLOOKUP(C13,'DATABASE | Praktikan'!$B:$D,2)</f>
        <v>Ade Meidian Malik</v>
      </c>
      <c r="C13" s="181">
        <v>13212005</v>
      </c>
      <c r="D13" s="181"/>
      <c r="E13" s="182"/>
      <c r="F13" s="14">
        <f>$O$23</f>
        <v>1</v>
      </c>
      <c r="G13" s="66" t="s">
        <v>7</v>
      </c>
      <c r="H13" s="5">
        <f>$Q$23</f>
        <v>5</v>
      </c>
      <c r="I13" s="14">
        <f>$O$32</f>
        <v>26</v>
      </c>
      <c r="J13" s="10" t="s">
        <v>7</v>
      </c>
      <c r="K13" s="5">
        <f>$Q$32</f>
        <v>30</v>
      </c>
      <c r="L13" s="14">
        <f>$O$39</f>
        <v>4</v>
      </c>
      <c r="M13" s="10" t="s">
        <v>7</v>
      </c>
      <c r="N13" s="5">
        <f>$Q$39</f>
        <v>10</v>
      </c>
      <c r="O13" s="15">
        <f>$O$50</f>
        <v>43</v>
      </c>
      <c r="P13" s="10" t="s">
        <v>7</v>
      </c>
      <c r="Q13" s="5">
        <f>$Q$50</f>
        <v>55</v>
      </c>
      <c r="R13" s="29">
        <f t="shared" si="0"/>
        <v>73</v>
      </c>
      <c r="S13" s="30" t="s">
        <v>7</v>
      </c>
      <c r="T13" s="31">
        <f t="shared" si="1"/>
        <v>100</v>
      </c>
    </row>
    <row r="14" spans="1:20" outlineLevel="1" x14ac:dyDescent="0.25">
      <c r="A14" s="17">
        <v>6</v>
      </c>
      <c r="B14" s="4" t="str">
        <f>VLOOKUP(C14,'DATABASE | Praktikan'!$B:$D,2)</f>
        <v>Fitriana N H Aji Pramesti</v>
      </c>
      <c r="C14" s="181">
        <v>13212089</v>
      </c>
      <c r="D14" s="181"/>
      <c r="E14" s="182"/>
      <c r="F14" s="14">
        <f>$R$23</f>
        <v>1</v>
      </c>
      <c r="G14" s="66" t="s">
        <v>7</v>
      </c>
      <c r="H14" s="5">
        <f>$T$23</f>
        <v>5</v>
      </c>
      <c r="I14" s="14">
        <f>$R$32</f>
        <v>15</v>
      </c>
      <c r="J14" s="10" t="s">
        <v>7</v>
      </c>
      <c r="K14" s="5">
        <f>$T$32</f>
        <v>30</v>
      </c>
      <c r="L14" s="14">
        <f>$R$39</f>
        <v>7</v>
      </c>
      <c r="M14" s="10" t="s">
        <v>7</v>
      </c>
      <c r="N14" s="5">
        <f>$T$39</f>
        <v>10</v>
      </c>
      <c r="O14" s="15">
        <f>$R$50</f>
        <v>51</v>
      </c>
      <c r="P14" s="10" t="s">
        <v>7</v>
      </c>
      <c r="Q14" s="5">
        <f>$T$50</f>
        <v>55</v>
      </c>
      <c r="R14" s="29">
        <f t="shared" si="0"/>
        <v>73</v>
      </c>
      <c r="S14" s="30" t="s">
        <v>7</v>
      </c>
      <c r="T14" s="31">
        <f t="shared" si="1"/>
        <v>100</v>
      </c>
    </row>
    <row r="15" spans="1:20" outlineLevel="1" x14ac:dyDescent="0.25">
      <c r="A15" s="17">
        <v>7</v>
      </c>
      <c r="B15" s="4" t="e">
        <f>VLOOKUP(C15,'DATABASE | Praktikan'!$B:$D,2)</f>
        <v>#N/A</v>
      </c>
      <c r="C15" s="181" t="s">
        <v>171</v>
      </c>
      <c r="D15" s="181"/>
      <c r="E15" s="182"/>
      <c r="F15" s="14">
        <f>$U$23</f>
        <v>0</v>
      </c>
      <c r="G15" s="66" t="s">
        <v>7</v>
      </c>
      <c r="H15" s="5">
        <f>$W$23</f>
        <v>5</v>
      </c>
      <c r="I15" s="14">
        <f>$U$32</f>
        <v>0</v>
      </c>
      <c r="J15" s="10" t="s">
        <v>7</v>
      </c>
      <c r="K15" s="5">
        <f>$W$32</f>
        <v>30</v>
      </c>
      <c r="L15" s="14">
        <f>$U$39</f>
        <v>0</v>
      </c>
      <c r="M15" s="10" t="s">
        <v>7</v>
      </c>
      <c r="N15" s="5">
        <f>$W$39</f>
        <v>10</v>
      </c>
      <c r="O15" s="15">
        <f>$U$50</f>
        <v>0</v>
      </c>
      <c r="P15" s="10" t="s">
        <v>7</v>
      </c>
      <c r="Q15" s="5">
        <f>$W$50</f>
        <v>55</v>
      </c>
      <c r="R15" s="29">
        <f t="shared" si="0"/>
        <v>0</v>
      </c>
      <c r="S15" s="30" t="s">
        <v>7</v>
      </c>
      <c r="T15" s="31">
        <f t="shared" si="1"/>
        <v>100</v>
      </c>
    </row>
    <row r="16" spans="1:20" outlineLevel="1" x14ac:dyDescent="0.25">
      <c r="A16" s="17">
        <v>8</v>
      </c>
      <c r="B16" s="4" t="e">
        <f>VLOOKUP(C16,'DATABASE | Praktikan'!$B:$D,2)</f>
        <v>#N/A</v>
      </c>
      <c r="C16" s="181" t="s">
        <v>171</v>
      </c>
      <c r="D16" s="181"/>
      <c r="E16" s="182"/>
      <c r="F16" s="14">
        <f>$X$23</f>
        <v>0</v>
      </c>
      <c r="G16" s="66" t="s">
        <v>7</v>
      </c>
      <c r="H16" s="5">
        <f>$Z$23</f>
        <v>5</v>
      </c>
      <c r="I16" s="14">
        <f>$X$32</f>
        <v>0</v>
      </c>
      <c r="J16" s="10" t="s">
        <v>7</v>
      </c>
      <c r="K16" s="5">
        <f>$Z$32</f>
        <v>30</v>
      </c>
      <c r="L16" s="14">
        <f>$X$39</f>
        <v>0</v>
      </c>
      <c r="M16" s="10" t="s">
        <v>7</v>
      </c>
      <c r="N16" s="5">
        <f>$Z$39</f>
        <v>10</v>
      </c>
      <c r="O16" s="15">
        <f>$X$50</f>
        <v>0</v>
      </c>
      <c r="P16" s="10" t="s">
        <v>7</v>
      </c>
      <c r="Q16" s="5">
        <f>$Z$50</f>
        <v>55</v>
      </c>
      <c r="R16" s="29">
        <f t="shared" si="0"/>
        <v>0</v>
      </c>
      <c r="S16" s="30" t="s">
        <v>7</v>
      </c>
      <c r="T16" s="31">
        <f t="shared" si="1"/>
        <v>100</v>
      </c>
    </row>
    <row r="17" spans="1:32" outlineLevel="1" x14ac:dyDescent="0.25">
      <c r="A17" s="17">
        <v>9</v>
      </c>
      <c r="B17" s="4" t="e">
        <f>VLOOKUP(C17,'DATABASE | Praktikan'!$B:$D,2)</f>
        <v>#N/A</v>
      </c>
      <c r="C17" s="181" t="s">
        <v>171</v>
      </c>
      <c r="D17" s="181"/>
      <c r="E17" s="182"/>
      <c r="F17" s="14">
        <f>$AA$23</f>
        <v>0</v>
      </c>
      <c r="G17" s="66" t="s">
        <v>7</v>
      </c>
      <c r="H17" s="5">
        <f>$AC$23</f>
        <v>5</v>
      </c>
      <c r="I17" s="14">
        <f>$AA$32</f>
        <v>0</v>
      </c>
      <c r="J17" s="10" t="s">
        <v>7</v>
      </c>
      <c r="K17" s="5">
        <f>$AC$32</f>
        <v>30</v>
      </c>
      <c r="L17" s="14">
        <f>$AA$39</f>
        <v>0</v>
      </c>
      <c r="M17" s="10" t="s">
        <v>7</v>
      </c>
      <c r="N17" s="5">
        <f>$AC$39</f>
        <v>10</v>
      </c>
      <c r="O17" s="15">
        <f>$AA$50</f>
        <v>0</v>
      </c>
      <c r="P17" s="10" t="s">
        <v>7</v>
      </c>
      <c r="Q17" s="5">
        <f>$AC$50</f>
        <v>55</v>
      </c>
      <c r="R17" s="29">
        <f t="shared" si="0"/>
        <v>0</v>
      </c>
      <c r="S17" s="30" t="s">
        <v>7</v>
      </c>
      <c r="T17" s="31">
        <f t="shared" si="1"/>
        <v>100</v>
      </c>
    </row>
    <row r="18" spans="1:32" outlineLevel="1" x14ac:dyDescent="0.25">
      <c r="A18" s="17">
        <v>10</v>
      </c>
      <c r="B18" s="4" t="e">
        <f>VLOOKUP(C18,'DATABASE | Praktikan'!$B:$D,2)</f>
        <v>#N/A</v>
      </c>
      <c r="C18" s="181" t="s">
        <v>171</v>
      </c>
      <c r="D18" s="181"/>
      <c r="E18" s="182"/>
      <c r="F18" s="14">
        <f>$AD$23</f>
        <v>0</v>
      </c>
      <c r="G18" s="66" t="s">
        <v>7</v>
      </c>
      <c r="H18" s="5">
        <f>$AF$23</f>
        <v>5</v>
      </c>
      <c r="I18" s="14">
        <f>$AD$32</f>
        <v>0</v>
      </c>
      <c r="J18" s="10" t="s">
        <v>7</v>
      </c>
      <c r="K18" s="5">
        <f>$AF$32</f>
        <v>30</v>
      </c>
      <c r="L18" s="14">
        <f>$AD$39</f>
        <v>0</v>
      </c>
      <c r="M18" s="10" t="s">
        <v>7</v>
      </c>
      <c r="N18" s="5">
        <f>$AF$39</f>
        <v>10</v>
      </c>
      <c r="O18" s="15">
        <f>$AD$50</f>
        <v>0</v>
      </c>
      <c r="P18" s="10" t="s">
        <v>7</v>
      </c>
      <c r="Q18" s="5">
        <f>$AF$50</f>
        <v>55</v>
      </c>
      <c r="R18" s="29">
        <f t="shared" si="0"/>
        <v>0</v>
      </c>
      <c r="S18" s="30" t="s">
        <v>7</v>
      </c>
      <c r="T18" s="31">
        <f t="shared" si="1"/>
        <v>100</v>
      </c>
    </row>
    <row r="20" spans="1:32" x14ac:dyDescent="0.25">
      <c r="A20" s="162" t="s">
        <v>186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</row>
    <row r="21" spans="1:32" x14ac:dyDescent="0.25">
      <c r="A21" s="163" t="s">
        <v>2</v>
      </c>
      <c r="B21" s="163" t="s">
        <v>3</v>
      </c>
      <c r="C21" s="160" t="s">
        <v>4</v>
      </c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</row>
    <row r="22" spans="1:32" x14ac:dyDescent="0.25">
      <c r="A22" s="163"/>
      <c r="B22" s="163"/>
      <c r="C22" s="160">
        <v>1</v>
      </c>
      <c r="D22" s="160"/>
      <c r="E22" s="160"/>
      <c r="F22" s="156">
        <v>2</v>
      </c>
      <c r="G22" s="157"/>
      <c r="H22" s="158"/>
      <c r="I22" s="156">
        <v>3</v>
      </c>
      <c r="J22" s="157"/>
      <c r="K22" s="158"/>
      <c r="L22" s="156">
        <v>4</v>
      </c>
      <c r="M22" s="157"/>
      <c r="N22" s="158"/>
      <c r="O22" s="156">
        <v>5</v>
      </c>
      <c r="P22" s="157"/>
      <c r="Q22" s="158"/>
      <c r="R22" s="156">
        <v>6</v>
      </c>
      <c r="S22" s="157"/>
      <c r="T22" s="158"/>
      <c r="U22" s="156">
        <v>7</v>
      </c>
      <c r="V22" s="157"/>
      <c r="W22" s="158"/>
      <c r="X22" s="156">
        <v>8</v>
      </c>
      <c r="Y22" s="157"/>
      <c r="Z22" s="158"/>
      <c r="AA22" s="156">
        <v>9</v>
      </c>
      <c r="AB22" s="157"/>
      <c r="AC22" s="158"/>
      <c r="AD22" s="160">
        <v>10</v>
      </c>
      <c r="AE22" s="160"/>
      <c r="AF22" s="160"/>
    </row>
    <row r="23" spans="1:32" x14ac:dyDescent="0.25">
      <c r="A23" s="6">
        <v>1</v>
      </c>
      <c r="B23" s="4" t="s">
        <v>187</v>
      </c>
      <c r="C23" s="18">
        <v>1</v>
      </c>
      <c r="D23" s="10" t="s">
        <v>7</v>
      </c>
      <c r="E23" s="5">
        <v>5</v>
      </c>
      <c r="F23" s="18">
        <v>1</v>
      </c>
      <c r="G23" s="10" t="s">
        <v>7</v>
      </c>
      <c r="H23" s="5">
        <v>5</v>
      </c>
      <c r="I23" s="18">
        <v>1</v>
      </c>
      <c r="J23" s="10" t="s">
        <v>7</v>
      </c>
      <c r="K23" s="5">
        <v>5</v>
      </c>
      <c r="L23" s="18">
        <v>1</v>
      </c>
      <c r="M23" s="10" t="s">
        <v>7</v>
      </c>
      <c r="N23" s="5">
        <v>5</v>
      </c>
      <c r="O23" s="18">
        <v>1</v>
      </c>
      <c r="P23" s="10" t="s">
        <v>7</v>
      </c>
      <c r="Q23" s="5">
        <v>5</v>
      </c>
      <c r="R23" s="18">
        <v>1</v>
      </c>
      <c r="S23" s="10" t="s">
        <v>7</v>
      </c>
      <c r="T23" s="5">
        <v>5</v>
      </c>
      <c r="U23" s="18"/>
      <c r="V23" s="10" t="s">
        <v>7</v>
      </c>
      <c r="W23" s="5">
        <v>5</v>
      </c>
      <c r="X23" s="18"/>
      <c r="Y23" s="10" t="s">
        <v>7</v>
      </c>
      <c r="Z23" s="5">
        <v>5</v>
      </c>
      <c r="AA23" s="18"/>
      <c r="AB23" s="10" t="s">
        <v>7</v>
      </c>
      <c r="AC23" s="5">
        <v>5</v>
      </c>
      <c r="AD23" s="18"/>
      <c r="AE23" s="10" t="s">
        <v>7</v>
      </c>
      <c r="AF23" s="5">
        <v>5</v>
      </c>
    </row>
    <row r="24" spans="1:32" outlineLevel="1" x14ac:dyDescent="0.25">
      <c r="A24" s="156" t="s">
        <v>8</v>
      </c>
      <c r="B24" s="158"/>
      <c r="C24" s="8">
        <f>SUM(C23)</f>
        <v>1</v>
      </c>
      <c r="D24" s="35" t="s">
        <v>7</v>
      </c>
      <c r="E24" s="9">
        <f>SUM(E21:E23)</f>
        <v>5</v>
      </c>
      <c r="F24" s="8">
        <f>SUM(F23)</f>
        <v>1</v>
      </c>
      <c r="G24" s="35" t="s">
        <v>7</v>
      </c>
      <c r="H24" s="9">
        <f>SUM(H21:H23)</f>
        <v>5</v>
      </c>
      <c r="I24" s="8">
        <f>SUM(I23)</f>
        <v>1</v>
      </c>
      <c r="J24" s="35" t="s">
        <v>7</v>
      </c>
      <c r="K24" s="9">
        <f>SUM(K21:K23)</f>
        <v>5</v>
      </c>
      <c r="L24" s="8">
        <f>SUM(L23)</f>
        <v>1</v>
      </c>
      <c r="M24" s="35" t="s">
        <v>7</v>
      </c>
      <c r="N24" s="9">
        <f>SUM(N21:N23)</f>
        <v>5</v>
      </c>
      <c r="O24" s="8">
        <f>SUM(O23)</f>
        <v>1</v>
      </c>
      <c r="P24" s="35" t="s">
        <v>7</v>
      </c>
      <c r="Q24" s="9">
        <f>SUM(Q21:Q23)</f>
        <v>5</v>
      </c>
      <c r="R24" s="8">
        <f>SUM(R23)</f>
        <v>1</v>
      </c>
      <c r="S24" s="35" t="s">
        <v>7</v>
      </c>
      <c r="T24" s="9">
        <f>SUM(T21:T23)</f>
        <v>5</v>
      </c>
      <c r="U24" s="8">
        <f>SUM(U23)</f>
        <v>0</v>
      </c>
      <c r="V24" s="35" t="s">
        <v>7</v>
      </c>
      <c r="W24" s="9">
        <f>SUM(W21:W23)</f>
        <v>5</v>
      </c>
      <c r="X24" s="8">
        <f>SUM(X23)</f>
        <v>0</v>
      </c>
      <c r="Y24" s="35" t="s">
        <v>7</v>
      </c>
      <c r="Z24" s="9">
        <f>SUM(Z21:Z23)</f>
        <v>5</v>
      </c>
      <c r="AA24" s="8">
        <f>SUM(AA23)</f>
        <v>0</v>
      </c>
      <c r="AB24" s="35" t="s">
        <v>7</v>
      </c>
      <c r="AC24" s="9">
        <f>SUM(AC21:AC23)</f>
        <v>5</v>
      </c>
      <c r="AD24" s="8">
        <f>SUM(AD23)</f>
        <v>0</v>
      </c>
      <c r="AE24" s="35" t="s">
        <v>7</v>
      </c>
      <c r="AF24" s="9">
        <f>SUM(AF21:AF23)</f>
        <v>5</v>
      </c>
    </row>
    <row r="25" spans="1:32" s="28" customFormat="1" x14ac:dyDescent="0.25">
      <c r="A25" s="62"/>
      <c r="B25" s="63"/>
      <c r="C25" s="64"/>
      <c r="D25" s="62"/>
      <c r="E25" s="65"/>
      <c r="F25" s="64"/>
      <c r="G25" s="62"/>
      <c r="H25" s="65"/>
      <c r="I25" s="64"/>
      <c r="J25" s="62"/>
      <c r="K25" s="65"/>
      <c r="L25" s="64"/>
      <c r="M25" s="62"/>
      <c r="N25" s="65"/>
      <c r="O25" s="64"/>
      <c r="P25" s="62"/>
      <c r="Q25" s="65"/>
      <c r="R25" s="64"/>
      <c r="S25" s="62"/>
      <c r="T25" s="65"/>
      <c r="U25" s="64"/>
      <c r="V25" s="62"/>
      <c r="W25" s="65"/>
      <c r="X25" s="64"/>
      <c r="Y25" s="62"/>
      <c r="Z25" s="65"/>
      <c r="AA25" s="64"/>
      <c r="AB25" s="62"/>
      <c r="AC25" s="65"/>
      <c r="AD25" s="64"/>
      <c r="AE25" s="62"/>
      <c r="AF25" s="65"/>
    </row>
    <row r="26" spans="1:32" x14ac:dyDescent="0.25">
      <c r="A26" s="161" t="s">
        <v>191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</row>
    <row r="27" spans="1:32" outlineLevel="1" x14ac:dyDescent="0.25">
      <c r="A27" s="163" t="s">
        <v>2</v>
      </c>
      <c r="B27" s="163" t="s">
        <v>3</v>
      </c>
      <c r="C27" s="160" t="s">
        <v>4</v>
      </c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</row>
    <row r="28" spans="1:32" outlineLevel="1" x14ac:dyDescent="0.25">
      <c r="A28" s="163"/>
      <c r="B28" s="163"/>
      <c r="C28" s="160">
        <v>1</v>
      </c>
      <c r="D28" s="160"/>
      <c r="E28" s="160"/>
      <c r="F28" s="156">
        <v>2</v>
      </c>
      <c r="G28" s="157"/>
      <c r="H28" s="158"/>
      <c r="I28" s="156">
        <v>3</v>
      </c>
      <c r="J28" s="157"/>
      <c r="K28" s="158"/>
      <c r="L28" s="156">
        <v>4</v>
      </c>
      <c r="M28" s="157"/>
      <c r="N28" s="158"/>
      <c r="O28" s="156">
        <v>5</v>
      </c>
      <c r="P28" s="157"/>
      <c r="Q28" s="158"/>
      <c r="R28" s="156">
        <v>6</v>
      </c>
      <c r="S28" s="157"/>
      <c r="T28" s="158"/>
      <c r="U28" s="156">
        <v>7</v>
      </c>
      <c r="V28" s="157"/>
      <c r="W28" s="158"/>
      <c r="X28" s="156">
        <v>8</v>
      </c>
      <c r="Y28" s="157"/>
      <c r="Z28" s="158"/>
      <c r="AA28" s="156">
        <v>9</v>
      </c>
      <c r="AB28" s="157"/>
      <c r="AC28" s="158"/>
      <c r="AD28" s="160">
        <v>10</v>
      </c>
      <c r="AE28" s="160"/>
      <c r="AF28" s="160"/>
    </row>
    <row r="29" spans="1:32" outlineLevel="1" x14ac:dyDescent="0.25">
      <c r="A29" s="6">
        <v>1</v>
      </c>
      <c r="B29" s="4" t="s">
        <v>1</v>
      </c>
      <c r="C29" s="18">
        <v>5</v>
      </c>
      <c r="D29" s="10" t="s">
        <v>7</v>
      </c>
      <c r="E29" s="5">
        <v>5</v>
      </c>
      <c r="F29" s="18">
        <v>5</v>
      </c>
      <c r="G29" s="10" t="s">
        <v>7</v>
      </c>
      <c r="H29" s="5">
        <v>5</v>
      </c>
      <c r="I29" s="18">
        <v>5</v>
      </c>
      <c r="J29" s="10" t="s">
        <v>7</v>
      </c>
      <c r="K29" s="5">
        <v>5</v>
      </c>
      <c r="L29" s="18">
        <v>4</v>
      </c>
      <c r="M29" s="10" t="s">
        <v>7</v>
      </c>
      <c r="N29" s="5">
        <v>5</v>
      </c>
      <c r="O29" s="18">
        <v>4</v>
      </c>
      <c r="P29" s="10" t="s">
        <v>7</v>
      </c>
      <c r="Q29" s="5">
        <v>5</v>
      </c>
      <c r="R29" s="18">
        <v>3</v>
      </c>
      <c r="S29" s="10" t="s">
        <v>7</v>
      </c>
      <c r="T29" s="5">
        <v>5</v>
      </c>
      <c r="U29" s="18"/>
      <c r="V29" s="10" t="s">
        <v>7</v>
      </c>
      <c r="W29" s="5">
        <v>5</v>
      </c>
      <c r="X29" s="18"/>
      <c r="Y29" s="10" t="s">
        <v>7</v>
      </c>
      <c r="Z29" s="5">
        <v>5</v>
      </c>
      <c r="AA29" s="18"/>
      <c r="AB29" s="10" t="s">
        <v>7</v>
      </c>
      <c r="AC29" s="5">
        <v>5</v>
      </c>
      <c r="AD29" s="18"/>
      <c r="AE29" s="10" t="s">
        <v>7</v>
      </c>
      <c r="AF29" s="5">
        <v>5</v>
      </c>
    </row>
    <row r="30" spans="1:32" outlineLevel="1" x14ac:dyDescent="0.25">
      <c r="A30" s="6">
        <v>2</v>
      </c>
      <c r="B30" s="4" t="s">
        <v>5</v>
      </c>
      <c r="C30" s="18">
        <v>5</v>
      </c>
      <c r="D30" s="10" t="s">
        <v>7</v>
      </c>
      <c r="E30" s="5">
        <v>5</v>
      </c>
      <c r="F30" s="18">
        <v>5</v>
      </c>
      <c r="G30" s="10" t="s">
        <v>7</v>
      </c>
      <c r="H30" s="5">
        <v>5</v>
      </c>
      <c r="I30" s="18">
        <v>4</v>
      </c>
      <c r="J30" s="10" t="s">
        <v>7</v>
      </c>
      <c r="K30" s="5">
        <v>5</v>
      </c>
      <c r="L30" s="18">
        <v>2</v>
      </c>
      <c r="M30" s="10" t="s">
        <v>7</v>
      </c>
      <c r="N30" s="5">
        <v>5</v>
      </c>
      <c r="O30" s="18">
        <v>4</v>
      </c>
      <c r="P30" s="10" t="s">
        <v>7</v>
      </c>
      <c r="Q30" s="5">
        <v>5</v>
      </c>
      <c r="R30" s="18">
        <v>2</v>
      </c>
      <c r="S30" s="10" t="s">
        <v>7</v>
      </c>
      <c r="T30" s="5">
        <v>5</v>
      </c>
      <c r="U30" s="18"/>
      <c r="V30" s="10" t="s">
        <v>7</v>
      </c>
      <c r="W30" s="5">
        <v>5</v>
      </c>
      <c r="X30" s="18"/>
      <c r="Y30" s="10" t="s">
        <v>7</v>
      </c>
      <c r="Z30" s="5">
        <v>5</v>
      </c>
      <c r="AA30" s="18"/>
      <c r="AB30" s="10" t="s">
        <v>7</v>
      </c>
      <c r="AC30" s="5">
        <v>5</v>
      </c>
      <c r="AD30" s="18"/>
      <c r="AE30" s="10" t="s">
        <v>7</v>
      </c>
      <c r="AF30" s="5">
        <v>5</v>
      </c>
    </row>
    <row r="31" spans="1:32" outlineLevel="1" x14ac:dyDescent="0.25">
      <c r="A31" s="6">
        <v>3</v>
      </c>
      <c r="B31" s="4" t="s">
        <v>6</v>
      </c>
      <c r="C31" s="18">
        <v>25</v>
      </c>
      <c r="D31" s="10" t="s">
        <v>7</v>
      </c>
      <c r="E31" s="5">
        <v>20</v>
      </c>
      <c r="F31" s="18">
        <v>20</v>
      </c>
      <c r="G31" s="10" t="s">
        <v>7</v>
      </c>
      <c r="H31" s="5">
        <v>20</v>
      </c>
      <c r="I31" s="18">
        <v>21</v>
      </c>
      <c r="J31" s="10" t="s">
        <v>7</v>
      </c>
      <c r="K31" s="5">
        <v>20</v>
      </c>
      <c r="L31" s="18">
        <v>19</v>
      </c>
      <c r="M31" s="10" t="s">
        <v>7</v>
      </c>
      <c r="N31" s="5">
        <v>20</v>
      </c>
      <c r="O31" s="18">
        <v>18</v>
      </c>
      <c r="P31" s="10" t="s">
        <v>7</v>
      </c>
      <c r="Q31" s="5">
        <v>20</v>
      </c>
      <c r="R31" s="18">
        <v>10</v>
      </c>
      <c r="S31" s="10" t="s">
        <v>7</v>
      </c>
      <c r="T31" s="5">
        <v>20</v>
      </c>
      <c r="U31" s="18"/>
      <c r="V31" s="10" t="s">
        <v>7</v>
      </c>
      <c r="W31" s="5">
        <v>20</v>
      </c>
      <c r="X31" s="18"/>
      <c r="Y31" s="10" t="s">
        <v>7</v>
      </c>
      <c r="Z31" s="5">
        <v>20</v>
      </c>
      <c r="AA31" s="18"/>
      <c r="AB31" s="10" t="s">
        <v>7</v>
      </c>
      <c r="AC31" s="5">
        <v>20</v>
      </c>
      <c r="AD31" s="18"/>
      <c r="AE31" s="10" t="s">
        <v>7</v>
      </c>
      <c r="AF31" s="5">
        <v>20</v>
      </c>
    </row>
    <row r="32" spans="1:32" outlineLevel="1" x14ac:dyDescent="0.25">
      <c r="A32" s="156" t="s">
        <v>8</v>
      </c>
      <c r="B32" s="158"/>
      <c r="C32" s="8">
        <f>SUM(C29:C31)</f>
        <v>35</v>
      </c>
      <c r="D32" s="11" t="s">
        <v>7</v>
      </c>
      <c r="E32" s="9">
        <f>SUM(E29:E31)</f>
        <v>30</v>
      </c>
      <c r="F32" s="8">
        <f>SUM(F29:F31)</f>
        <v>30</v>
      </c>
      <c r="G32" s="35" t="s">
        <v>7</v>
      </c>
      <c r="H32" s="9">
        <f>SUM(H29:H31)</f>
        <v>30</v>
      </c>
      <c r="I32" s="8">
        <f>SUM(I29:I31)</f>
        <v>30</v>
      </c>
      <c r="J32" s="35" t="s">
        <v>7</v>
      </c>
      <c r="K32" s="9">
        <f>SUM(K29:K31)</f>
        <v>30</v>
      </c>
      <c r="L32" s="8">
        <f>SUM(L29:L31)</f>
        <v>25</v>
      </c>
      <c r="M32" s="35" t="s">
        <v>7</v>
      </c>
      <c r="N32" s="9">
        <f>SUM(N29:N31)</f>
        <v>30</v>
      </c>
      <c r="O32" s="8">
        <f>SUM(O29:O31)</f>
        <v>26</v>
      </c>
      <c r="P32" s="35" t="s">
        <v>7</v>
      </c>
      <c r="Q32" s="9">
        <f>SUM(Q29:Q31)</f>
        <v>30</v>
      </c>
      <c r="R32" s="8">
        <f>SUM(R29:R31)</f>
        <v>15</v>
      </c>
      <c r="S32" s="35" t="s">
        <v>7</v>
      </c>
      <c r="T32" s="9">
        <f>SUM(T29:T31)</f>
        <v>30</v>
      </c>
      <c r="U32" s="8">
        <f>SUM(U29:U31)</f>
        <v>0</v>
      </c>
      <c r="V32" s="35" t="s">
        <v>7</v>
      </c>
      <c r="W32" s="9">
        <f>SUM(W29:W31)</f>
        <v>30</v>
      </c>
      <c r="X32" s="8">
        <f>SUM(X29:X31)</f>
        <v>0</v>
      </c>
      <c r="Y32" s="35" t="s">
        <v>7</v>
      </c>
      <c r="Z32" s="9">
        <f>SUM(Z29:Z31)</f>
        <v>30</v>
      </c>
      <c r="AA32" s="8">
        <f>SUM(AA29:AA31)</f>
        <v>0</v>
      </c>
      <c r="AB32" s="35" t="s">
        <v>7</v>
      </c>
      <c r="AC32" s="9">
        <f>SUM(AC29:AC31)</f>
        <v>30</v>
      </c>
      <c r="AD32" s="8">
        <f>SUM(AD29:AD31)</f>
        <v>0</v>
      </c>
      <c r="AE32" s="11" t="s">
        <v>7</v>
      </c>
      <c r="AF32" s="9">
        <f>SUM(AF29:AF31)</f>
        <v>30</v>
      </c>
    </row>
    <row r="34" spans="1:32" x14ac:dyDescent="0.25">
      <c r="A34" s="161" t="s">
        <v>188</v>
      </c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</row>
    <row r="35" spans="1:32" outlineLevel="1" x14ac:dyDescent="0.25">
      <c r="A35" s="163" t="s">
        <v>2</v>
      </c>
      <c r="B35" s="163" t="s">
        <v>3</v>
      </c>
      <c r="C35" s="160" t="s">
        <v>4</v>
      </c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</row>
    <row r="36" spans="1:32" outlineLevel="1" x14ac:dyDescent="0.25">
      <c r="A36" s="163"/>
      <c r="B36" s="163"/>
      <c r="C36" s="160">
        <v>1</v>
      </c>
      <c r="D36" s="160"/>
      <c r="E36" s="160"/>
      <c r="F36" s="160">
        <v>2</v>
      </c>
      <c r="G36" s="160"/>
      <c r="H36" s="160"/>
      <c r="I36" s="160">
        <v>3</v>
      </c>
      <c r="J36" s="160"/>
      <c r="K36" s="160"/>
      <c r="L36" s="160">
        <v>4</v>
      </c>
      <c r="M36" s="160"/>
      <c r="N36" s="160"/>
      <c r="O36" s="160">
        <v>5</v>
      </c>
      <c r="P36" s="160"/>
      <c r="Q36" s="160"/>
      <c r="R36" s="160">
        <v>6</v>
      </c>
      <c r="S36" s="160"/>
      <c r="T36" s="160"/>
      <c r="U36" s="160">
        <v>7</v>
      </c>
      <c r="V36" s="160"/>
      <c r="W36" s="160"/>
      <c r="X36" s="160">
        <v>8</v>
      </c>
      <c r="Y36" s="160"/>
      <c r="Z36" s="160"/>
      <c r="AA36" s="160">
        <v>9</v>
      </c>
      <c r="AB36" s="160"/>
      <c r="AC36" s="160"/>
      <c r="AD36" s="160">
        <v>10</v>
      </c>
      <c r="AE36" s="160"/>
      <c r="AF36" s="160"/>
    </row>
    <row r="37" spans="1:32" outlineLevel="1" x14ac:dyDescent="0.25">
      <c r="A37" s="6">
        <v>1</v>
      </c>
      <c r="B37" s="4" t="s">
        <v>9</v>
      </c>
      <c r="C37" s="18">
        <v>5</v>
      </c>
      <c r="D37" s="10" t="s">
        <v>7</v>
      </c>
      <c r="E37" s="5">
        <v>5</v>
      </c>
      <c r="F37" s="18">
        <v>4</v>
      </c>
      <c r="G37" s="10" t="s">
        <v>7</v>
      </c>
      <c r="H37" s="5">
        <v>5</v>
      </c>
      <c r="I37" s="18">
        <v>3</v>
      </c>
      <c r="J37" s="10" t="s">
        <v>7</v>
      </c>
      <c r="K37" s="5">
        <v>5</v>
      </c>
      <c r="L37" s="18">
        <v>2</v>
      </c>
      <c r="M37" s="10" t="s">
        <v>7</v>
      </c>
      <c r="N37" s="5">
        <v>5</v>
      </c>
      <c r="O37" s="18">
        <v>2</v>
      </c>
      <c r="P37" s="10" t="s">
        <v>7</v>
      </c>
      <c r="Q37" s="5">
        <v>5</v>
      </c>
      <c r="R37" s="18">
        <v>5</v>
      </c>
      <c r="S37" s="10" t="s">
        <v>7</v>
      </c>
      <c r="T37" s="5">
        <v>5</v>
      </c>
      <c r="U37" s="18"/>
      <c r="V37" s="10" t="s">
        <v>7</v>
      </c>
      <c r="W37" s="5">
        <v>5</v>
      </c>
      <c r="X37" s="18"/>
      <c r="Y37" s="10" t="s">
        <v>7</v>
      </c>
      <c r="Z37" s="5">
        <v>5</v>
      </c>
      <c r="AA37" s="18"/>
      <c r="AB37" s="10" t="s">
        <v>7</v>
      </c>
      <c r="AC37" s="5">
        <v>5</v>
      </c>
      <c r="AD37" s="18"/>
      <c r="AE37" s="10" t="s">
        <v>7</v>
      </c>
      <c r="AF37" s="5">
        <v>5</v>
      </c>
    </row>
    <row r="38" spans="1:32" outlineLevel="1" x14ac:dyDescent="0.25">
      <c r="A38" s="6">
        <v>2</v>
      </c>
      <c r="B38" s="4" t="s">
        <v>178</v>
      </c>
      <c r="C38" s="18">
        <v>2</v>
      </c>
      <c r="D38" s="10" t="s">
        <v>7</v>
      </c>
      <c r="E38" s="5">
        <v>5</v>
      </c>
      <c r="F38" s="18">
        <v>1</v>
      </c>
      <c r="G38" s="10" t="s">
        <v>7</v>
      </c>
      <c r="H38" s="5">
        <v>5</v>
      </c>
      <c r="I38" s="18">
        <v>2</v>
      </c>
      <c r="J38" s="10" t="s">
        <v>7</v>
      </c>
      <c r="K38" s="5">
        <v>5</v>
      </c>
      <c r="L38" s="18">
        <v>2</v>
      </c>
      <c r="M38" s="10" t="s">
        <v>7</v>
      </c>
      <c r="N38" s="5">
        <v>5</v>
      </c>
      <c r="O38" s="18">
        <v>2</v>
      </c>
      <c r="P38" s="10" t="s">
        <v>7</v>
      </c>
      <c r="Q38" s="5">
        <v>5</v>
      </c>
      <c r="R38" s="18">
        <v>2</v>
      </c>
      <c r="S38" s="10" t="s">
        <v>7</v>
      </c>
      <c r="T38" s="5">
        <v>5</v>
      </c>
      <c r="U38" s="18"/>
      <c r="V38" s="10" t="s">
        <v>7</v>
      </c>
      <c r="W38" s="5">
        <v>5</v>
      </c>
      <c r="X38" s="18"/>
      <c r="Y38" s="10" t="s">
        <v>7</v>
      </c>
      <c r="Z38" s="5">
        <v>5</v>
      </c>
      <c r="AA38" s="18"/>
      <c r="AB38" s="10" t="s">
        <v>7</v>
      </c>
      <c r="AC38" s="5">
        <v>5</v>
      </c>
      <c r="AD38" s="18"/>
      <c r="AE38" s="10" t="s">
        <v>7</v>
      </c>
      <c r="AF38" s="5">
        <v>5</v>
      </c>
    </row>
    <row r="39" spans="1:32" outlineLevel="1" x14ac:dyDescent="0.25">
      <c r="A39" s="156" t="s">
        <v>8</v>
      </c>
      <c r="B39" s="158"/>
      <c r="C39" s="8">
        <f>SUM(C37:C38)</f>
        <v>7</v>
      </c>
      <c r="D39" s="11" t="s">
        <v>7</v>
      </c>
      <c r="E39" s="9">
        <f>SUM(E37:E38)</f>
        <v>10</v>
      </c>
      <c r="F39" s="8">
        <f>SUM(F37:F38)</f>
        <v>5</v>
      </c>
      <c r="G39" s="11" t="s">
        <v>7</v>
      </c>
      <c r="H39" s="9">
        <f>SUM(H37:H38)</f>
        <v>10</v>
      </c>
      <c r="I39" s="8">
        <f>SUM(I37:I38)</f>
        <v>5</v>
      </c>
      <c r="J39" s="11" t="s">
        <v>7</v>
      </c>
      <c r="K39" s="9">
        <f>SUM(K37:K38)</f>
        <v>10</v>
      </c>
      <c r="L39" s="8">
        <f>SUM(L37:L38)</f>
        <v>4</v>
      </c>
      <c r="M39" s="11" t="s">
        <v>7</v>
      </c>
      <c r="N39" s="9">
        <f>SUM(N37:N38)</f>
        <v>10</v>
      </c>
      <c r="O39" s="8">
        <f>SUM(O37:O38)</f>
        <v>4</v>
      </c>
      <c r="P39" s="11" t="s">
        <v>7</v>
      </c>
      <c r="Q39" s="9">
        <f>SUM(Q37:Q38)</f>
        <v>10</v>
      </c>
      <c r="R39" s="8">
        <f>SUM(R37:R38)</f>
        <v>7</v>
      </c>
      <c r="S39" s="11" t="s">
        <v>7</v>
      </c>
      <c r="T39" s="9">
        <f>SUM(T37:T38)</f>
        <v>10</v>
      </c>
      <c r="U39" s="8">
        <f>SUM(U37:U38)</f>
        <v>0</v>
      </c>
      <c r="V39" s="11" t="s">
        <v>7</v>
      </c>
      <c r="W39" s="9">
        <f>SUM(W37:W38)</f>
        <v>10</v>
      </c>
      <c r="X39" s="8">
        <f>SUM(X37:X38)</f>
        <v>0</v>
      </c>
      <c r="Y39" s="11" t="s">
        <v>7</v>
      </c>
      <c r="Z39" s="9">
        <f>SUM(Z37:Z38)</f>
        <v>10</v>
      </c>
      <c r="AA39" s="8">
        <f>SUM(AA37:AA38)</f>
        <v>0</v>
      </c>
      <c r="AB39" s="11" t="s">
        <v>7</v>
      </c>
      <c r="AC39" s="9">
        <f>SUM(AC37:AC38)</f>
        <v>10</v>
      </c>
      <c r="AD39" s="8">
        <f>SUM(AD37:AD38)</f>
        <v>0</v>
      </c>
      <c r="AE39" s="11" t="s">
        <v>7</v>
      </c>
      <c r="AF39" s="9">
        <f>SUM(AF37:AF38)</f>
        <v>10</v>
      </c>
    </row>
    <row r="40" spans="1:32" s="28" customFormat="1" outlineLevel="1" x14ac:dyDescent="0.25">
      <c r="A40" s="174" t="s">
        <v>184</v>
      </c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</row>
    <row r="42" spans="1:32" x14ac:dyDescent="0.25">
      <c r="A42" s="161" t="s">
        <v>189</v>
      </c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</row>
    <row r="43" spans="1:32" outlineLevel="1" x14ac:dyDescent="0.25">
      <c r="A43" s="163" t="s">
        <v>2</v>
      </c>
      <c r="B43" s="163" t="s">
        <v>3</v>
      </c>
      <c r="C43" s="160" t="s">
        <v>4</v>
      </c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</row>
    <row r="44" spans="1:32" outlineLevel="1" x14ac:dyDescent="0.25">
      <c r="A44" s="163"/>
      <c r="B44" s="163"/>
      <c r="C44" s="160">
        <v>1</v>
      </c>
      <c r="D44" s="160"/>
      <c r="E44" s="160"/>
      <c r="F44" s="160">
        <v>2</v>
      </c>
      <c r="G44" s="160"/>
      <c r="H44" s="160"/>
      <c r="I44" s="160">
        <v>3</v>
      </c>
      <c r="J44" s="160"/>
      <c r="K44" s="160"/>
      <c r="L44" s="160">
        <v>4</v>
      </c>
      <c r="M44" s="160"/>
      <c r="N44" s="160"/>
      <c r="O44" s="160">
        <v>5</v>
      </c>
      <c r="P44" s="160"/>
      <c r="Q44" s="160"/>
      <c r="R44" s="160">
        <v>6</v>
      </c>
      <c r="S44" s="160"/>
      <c r="T44" s="160"/>
      <c r="U44" s="160">
        <v>7</v>
      </c>
      <c r="V44" s="160"/>
      <c r="W44" s="160"/>
      <c r="X44" s="160">
        <v>8</v>
      </c>
      <c r="Y44" s="160"/>
      <c r="Z44" s="160"/>
      <c r="AA44" s="160">
        <v>9</v>
      </c>
      <c r="AB44" s="160"/>
      <c r="AC44" s="160"/>
      <c r="AD44" s="160">
        <v>10</v>
      </c>
      <c r="AE44" s="160"/>
      <c r="AF44" s="160"/>
    </row>
    <row r="45" spans="1:32" outlineLevel="1" x14ac:dyDescent="0.25">
      <c r="A45" s="16">
        <v>1</v>
      </c>
      <c r="B45" s="13" t="s">
        <v>14</v>
      </c>
      <c r="C45" s="18">
        <v>5</v>
      </c>
      <c r="D45" s="10" t="s">
        <v>7</v>
      </c>
      <c r="E45" s="5">
        <v>5</v>
      </c>
      <c r="F45" s="18">
        <v>5</v>
      </c>
      <c r="G45" s="10" t="s">
        <v>7</v>
      </c>
      <c r="H45" s="5">
        <v>5</v>
      </c>
      <c r="I45" s="18">
        <v>5</v>
      </c>
      <c r="J45" s="10" t="s">
        <v>7</v>
      </c>
      <c r="K45" s="5">
        <v>5</v>
      </c>
      <c r="L45" s="18">
        <v>5</v>
      </c>
      <c r="M45" s="10" t="s">
        <v>7</v>
      </c>
      <c r="N45" s="5">
        <v>5</v>
      </c>
      <c r="O45" s="18">
        <v>5</v>
      </c>
      <c r="P45" s="10" t="s">
        <v>7</v>
      </c>
      <c r="Q45" s="5">
        <v>5</v>
      </c>
      <c r="R45" s="18">
        <v>5</v>
      </c>
      <c r="S45" s="10" t="s">
        <v>7</v>
      </c>
      <c r="T45" s="5">
        <v>5</v>
      </c>
      <c r="U45" s="18"/>
      <c r="V45" s="10" t="s">
        <v>7</v>
      </c>
      <c r="W45" s="5">
        <v>5</v>
      </c>
      <c r="X45" s="18"/>
      <c r="Y45" s="10" t="s">
        <v>7</v>
      </c>
      <c r="Z45" s="5">
        <v>5</v>
      </c>
      <c r="AA45" s="18"/>
      <c r="AB45" s="10" t="s">
        <v>7</v>
      </c>
      <c r="AC45" s="5">
        <v>5</v>
      </c>
      <c r="AD45" s="18"/>
      <c r="AE45" s="10" t="s">
        <v>7</v>
      </c>
      <c r="AF45" s="5">
        <v>5</v>
      </c>
    </row>
    <row r="46" spans="1:32" outlineLevel="1" x14ac:dyDescent="0.25">
      <c r="A46" s="16">
        <v>2</v>
      </c>
      <c r="B46" s="4" t="s">
        <v>177</v>
      </c>
      <c r="C46" s="18">
        <v>5</v>
      </c>
      <c r="D46" s="10" t="s">
        <v>7</v>
      </c>
      <c r="E46" s="5">
        <v>5</v>
      </c>
      <c r="F46" s="18">
        <v>5</v>
      </c>
      <c r="G46" s="10" t="s">
        <v>7</v>
      </c>
      <c r="H46" s="5">
        <v>5</v>
      </c>
      <c r="I46" s="18">
        <v>5</v>
      </c>
      <c r="J46" s="10" t="s">
        <v>7</v>
      </c>
      <c r="K46" s="5">
        <v>5</v>
      </c>
      <c r="L46" s="18">
        <v>5</v>
      </c>
      <c r="M46" s="10" t="s">
        <v>7</v>
      </c>
      <c r="N46" s="5">
        <v>5</v>
      </c>
      <c r="O46" s="18">
        <v>5</v>
      </c>
      <c r="P46" s="10" t="s">
        <v>7</v>
      </c>
      <c r="Q46" s="5">
        <v>5</v>
      </c>
      <c r="R46" s="18">
        <v>5</v>
      </c>
      <c r="S46" s="10" t="s">
        <v>7</v>
      </c>
      <c r="T46" s="5">
        <v>5</v>
      </c>
      <c r="U46" s="18"/>
      <c r="V46" s="10" t="s">
        <v>7</v>
      </c>
      <c r="W46" s="5">
        <v>5</v>
      </c>
      <c r="X46" s="18"/>
      <c r="Y46" s="10" t="s">
        <v>7</v>
      </c>
      <c r="Z46" s="5">
        <v>5</v>
      </c>
      <c r="AA46" s="18"/>
      <c r="AB46" s="10" t="s">
        <v>7</v>
      </c>
      <c r="AC46" s="5">
        <v>5</v>
      </c>
      <c r="AD46" s="18"/>
      <c r="AE46" s="10" t="s">
        <v>7</v>
      </c>
      <c r="AF46" s="5">
        <v>5</v>
      </c>
    </row>
    <row r="47" spans="1:32" outlineLevel="1" x14ac:dyDescent="0.25">
      <c r="A47" s="16">
        <v>3</v>
      </c>
      <c r="B47" s="4" t="s">
        <v>12</v>
      </c>
      <c r="C47" s="18">
        <v>25</v>
      </c>
      <c r="D47" s="10" t="s">
        <v>7</v>
      </c>
      <c r="E47" s="5">
        <v>25</v>
      </c>
      <c r="F47" s="18">
        <v>20</v>
      </c>
      <c r="G47" s="10" t="s">
        <v>7</v>
      </c>
      <c r="H47" s="5">
        <v>25</v>
      </c>
      <c r="I47" s="18">
        <v>20</v>
      </c>
      <c r="J47" s="10" t="s">
        <v>7</v>
      </c>
      <c r="K47" s="5">
        <v>25</v>
      </c>
      <c r="L47" s="18">
        <v>20</v>
      </c>
      <c r="M47" s="10" t="s">
        <v>7</v>
      </c>
      <c r="N47" s="5">
        <v>25</v>
      </c>
      <c r="O47" s="18">
        <v>20</v>
      </c>
      <c r="P47" s="10" t="s">
        <v>7</v>
      </c>
      <c r="Q47" s="5">
        <v>25</v>
      </c>
      <c r="R47" s="18">
        <v>25</v>
      </c>
      <c r="S47" s="10" t="s">
        <v>7</v>
      </c>
      <c r="T47" s="5">
        <v>25</v>
      </c>
      <c r="U47" s="18"/>
      <c r="V47" s="10" t="s">
        <v>7</v>
      </c>
      <c r="W47" s="5">
        <v>25</v>
      </c>
      <c r="X47" s="18"/>
      <c r="Y47" s="10" t="s">
        <v>7</v>
      </c>
      <c r="Z47" s="5">
        <v>25</v>
      </c>
      <c r="AA47" s="18"/>
      <c r="AB47" s="10" t="s">
        <v>7</v>
      </c>
      <c r="AC47" s="5">
        <v>25</v>
      </c>
      <c r="AD47" s="18"/>
      <c r="AE47" s="10" t="s">
        <v>7</v>
      </c>
      <c r="AF47" s="5">
        <v>25</v>
      </c>
    </row>
    <row r="48" spans="1:32" outlineLevel="1" x14ac:dyDescent="0.25">
      <c r="A48" s="16">
        <v>4</v>
      </c>
      <c r="B48" s="4" t="s">
        <v>16</v>
      </c>
      <c r="C48" s="18">
        <v>5</v>
      </c>
      <c r="D48" s="10" t="s">
        <v>7</v>
      </c>
      <c r="E48" s="5">
        <v>5</v>
      </c>
      <c r="F48" s="18">
        <v>1</v>
      </c>
      <c r="G48" s="10" t="s">
        <v>7</v>
      </c>
      <c r="H48" s="5">
        <v>5</v>
      </c>
      <c r="I48" s="18">
        <v>1</v>
      </c>
      <c r="J48" s="10" t="s">
        <v>7</v>
      </c>
      <c r="K48" s="5">
        <v>5</v>
      </c>
      <c r="L48" s="18">
        <v>1</v>
      </c>
      <c r="M48" s="10" t="s">
        <v>7</v>
      </c>
      <c r="N48" s="5">
        <v>5</v>
      </c>
      <c r="O48" s="18">
        <v>5</v>
      </c>
      <c r="P48" s="10" t="s">
        <v>7</v>
      </c>
      <c r="Q48" s="5">
        <v>5</v>
      </c>
      <c r="R48" s="18">
        <v>1</v>
      </c>
      <c r="S48" s="10" t="s">
        <v>7</v>
      </c>
      <c r="T48" s="5">
        <v>5</v>
      </c>
      <c r="U48" s="18"/>
      <c r="V48" s="10" t="s">
        <v>7</v>
      </c>
      <c r="W48" s="5">
        <v>5</v>
      </c>
      <c r="X48" s="18"/>
      <c r="Y48" s="10" t="s">
        <v>7</v>
      </c>
      <c r="Z48" s="5">
        <v>5</v>
      </c>
      <c r="AA48" s="18"/>
      <c r="AB48" s="10" t="s">
        <v>7</v>
      </c>
      <c r="AC48" s="5">
        <v>5</v>
      </c>
      <c r="AD48" s="18"/>
      <c r="AE48" s="10" t="s">
        <v>7</v>
      </c>
      <c r="AF48" s="5">
        <v>5</v>
      </c>
    </row>
    <row r="49" spans="1:32" outlineLevel="1" x14ac:dyDescent="0.25">
      <c r="A49" s="16">
        <v>5</v>
      </c>
      <c r="B49" s="12" t="s">
        <v>13</v>
      </c>
      <c r="C49" s="18">
        <v>15</v>
      </c>
      <c r="D49" s="10" t="s">
        <v>7</v>
      </c>
      <c r="E49" s="5">
        <v>15</v>
      </c>
      <c r="F49" s="18">
        <v>0</v>
      </c>
      <c r="G49" s="10" t="s">
        <v>7</v>
      </c>
      <c r="H49" s="5">
        <v>15</v>
      </c>
      <c r="I49" s="18">
        <v>9</v>
      </c>
      <c r="J49" s="10" t="s">
        <v>7</v>
      </c>
      <c r="K49" s="5">
        <v>15</v>
      </c>
      <c r="L49" s="18">
        <v>7</v>
      </c>
      <c r="M49" s="10" t="s">
        <v>7</v>
      </c>
      <c r="N49" s="5">
        <v>15</v>
      </c>
      <c r="O49" s="18">
        <v>8</v>
      </c>
      <c r="P49" s="10" t="s">
        <v>7</v>
      </c>
      <c r="Q49" s="5">
        <v>15</v>
      </c>
      <c r="R49" s="18">
        <v>15</v>
      </c>
      <c r="S49" s="10" t="s">
        <v>7</v>
      </c>
      <c r="T49" s="5">
        <v>15</v>
      </c>
      <c r="U49" s="18"/>
      <c r="V49" s="10" t="s">
        <v>7</v>
      </c>
      <c r="W49" s="5">
        <v>15</v>
      </c>
      <c r="X49" s="18"/>
      <c r="Y49" s="10" t="s">
        <v>7</v>
      </c>
      <c r="Z49" s="5">
        <v>15</v>
      </c>
      <c r="AA49" s="18"/>
      <c r="AB49" s="10" t="s">
        <v>7</v>
      </c>
      <c r="AC49" s="5">
        <v>15</v>
      </c>
      <c r="AD49" s="18"/>
      <c r="AE49" s="10" t="s">
        <v>7</v>
      </c>
      <c r="AF49" s="5">
        <v>15</v>
      </c>
    </row>
    <row r="50" spans="1:32" outlineLevel="1" x14ac:dyDescent="0.25">
      <c r="A50" s="156" t="s">
        <v>8</v>
      </c>
      <c r="B50" s="158"/>
      <c r="C50" s="8">
        <f>SUM(C45:C49)</f>
        <v>55</v>
      </c>
      <c r="D50" s="11" t="s">
        <v>7</v>
      </c>
      <c r="E50" s="9">
        <f>SUM(E45:E49)</f>
        <v>55</v>
      </c>
      <c r="F50" s="8">
        <f>SUM(F45:F49)</f>
        <v>31</v>
      </c>
      <c r="G50" s="11" t="s">
        <v>7</v>
      </c>
      <c r="H50" s="9">
        <f>SUM(H45:H49)</f>
        <v>55</v>
      </c>
      <c r="I50" s="8">
        <f>SUM(I45:I49)</f>
        <v>40</v>
      </c>
      <c r="J50" s="11" t="s">
        <v>7</v>
      </c>
      <c r="K50" s="9">
        <f>SUM(K45:K49)</f>
        <v>55</v>
      </c>
      <c r="L50" s="8">
        <f>SUM(L45:L49)</f>
        <v>38</v>
      </c>
      <c r="M50" s="11" t="s">
        <v>7</v>
      </c>
      <c r="N50" s="9">
        <f>SUM(N45:N49)</f>
        <v>55</v>
      </c>
      <c r="O50" s="8">
        <f>SUM(O45:O49)</f>
        <v>43</v>
      </c>
      <c r="P50" s="11" t="s">
        <v>7</v>
      </c>
      <c r="Q50" s="9">
        <f>SUM(Q45:Q49)</f>
        <v>55</v>
      </c>
      <c r="R50" s="8">
        <f>SUM(R45:R49)</f>
        <v>51</v>
      </c>
      <c r="S50" s="11" t="s">
        <v>7</v>
      </c>
      <c r="T50" s="9">
        <f>SUM(T45:T49)</f>
        <v>55</v>
      </c>
      <c r="U50" s="8">
        <f>SUM(U45:U49)</f>
        <v>0</v>
      </c>
      <c r="V50" s="11" t="s">
        <v>7</v>
      </c>
      <c r="W50" s="9">
        <f>SUM(W45:W49)</f>
        <v>55</v>
      </c>
      <c r="X50" s="8">
        <f>SUM(X45:X49)</f>
        <v>0</v>
      </c>
      <c r="Y50" s="11" t="s">
        <v>7</v>
      </c>
      <c r="Z50" s="9">
        <f>SUM(Z45:Z49)</f>
        <v>55</v>
      </c>
      <c r="AA50" s="8">
        <f>SUM(AA45:AA49)</f>
        <v>0</v>
      </c>
      <c r="AB50" s="11" t="s">
        <v>7</v>
      </c>
      <c r="AC50" s="9">
        <f>SUM(AC45:AC49)</f>
        <v>55</v>
      </c>
      <c r="AD50" s="8">
        <f>SUM(AD45:AD49)</f>
        <v>0</v>
      </c>
      <c r="AE50" s="11" t="s">
        <v>7</v>
      </c>
      <c r="AF50" s="9">
        <f>SUM(AF45:AF49)</f>
        <v>55</v>
      </c>
    </row>
    <row r="51" spans="1:32" outlineLevel="1" x14ac:dyDescent="0.25">
      <c r="A51" s="175" t="s">
        <v>15</v>
      </c>
      <c r="B51" s="175"/>
      <c r="C51" s="175"/>
      <c r="D51" s="175"/>
      <c r="E51" s="175"/>
      <c r="H51"/>
      <c r="K51"/>
      <c r="N51"/>
      <c r="Q51"/>
      <c r="T51"/>
      <c r="W51"/>
      <c r="Z51"/>
      <c r="AC51"/>
      <c r="AF51"/>
    </row>
  </sheetData>
  <sheetProtection sheet="1" objects="1" scenarios="1" selectLockedCells="1"/>
  <mergeCells count="86">
    <mergeCell ref="R8:T8"/>
    <mergeCell ref="A3:E3"/>
    <mergeCell ref="C4:E4"/>
    <mergeCell ref="G4:I4"/>
    <mergeCell ref="J4:L4"/>
    <mergeCell ref="C5:E5"/>
    <mergeCell ref="G5:I5"/>
    <mergeCell ref="J5:L5"/>
    <mergeCell ref="C9:E9"/>
    <mergeCell ref="C10:E10"/>
    <mergeCell ref="C11:E11"/>
    <mergeCell ref="A7:Q7"/>
    <mergeCell ref="C8:E8"/>
    <mergeCell ref="I8:K8"/>
    <mergeCell ref="L8:N8"/>
    <mergeCell ref="O8:Q8"/>
    <mergeCell ref="F8:H8"/>
    <mergeCell ref="C15:E15"/>
    <mergeCell ref="C16:E16"/>
    <mergeCell ref="C17:E17"/>
    <mergeCell ref="C12:E12"/>
    <mergeCell ref="C13:E13"/>
    <mergeCell ref="C14:E14"/>
    <mergeCell ref="AD28:AF28"/>
    <mergeCell ref="C18:E18"/>
    <mergeCell ref="A26:AF26"/>
    <mergeCell ref="A27:A28"/>
    <mergeCell ref="B27:B28"/>
    <mergeCell ref="C27:AF27"/>
    <mergeCell ref="C28:E28"/>
    <mergeCell ref="F28:H28"/>
    <mergeCell ref="I28:K28"/>
    <mergeCell ref="L28:N28"/>
    <mergeCell ref="O28:Q28"/>
    <mergeCell ref="R28:T28"/>
    <mergeCell ref="U28:W28"/>
    <mergeCell ref="X28:Z28"/>
    <mergeCell ref="AA28:AC28"/>
    <mergeCell ref="A20:AF20"/>
    <mergeCell ref="A39:B39"/>
    <mergeCell ref="A32:B32"/>
    <mergeCell ref="A34:AF34"/>
    <mergeCell ref="A35:A36"/>
    <mergeCell ref="B35:B36"/>
    <mergeCell ref="C35:AF35"/>
    <mergeCell ref="C36:E36"/>
    <mergeCell ref="F36:H36"/>
    <mergeCell ref="I36:K36"/>
    <mergeCell ref="L36:N36"/>
    <mergeCell ref="O36:Q36"/>
    <mergeCell ref="R36:T36"/>
    <mergeCell ref="U36:W36"/>
    <mergeCell ref="X36:Z36"/>
    <mergeCell ref="AA36:AC36"/>
    <mergeCell ref="AD36:AF36"/>
    <mergeCell ref="A50:B50"/>
    <mergeCell ref="A51:E51"/>
    <mergeCell ref="A43:A44"/>
    <mergeCell ref="B43:B44"/>
    <mergeCell ref="C43:AF43"/>
    <mergeCell ref="C44:E44"/>
    <mergeCell ref="F44:H44"/>
    <mergeCell ref="I44:K44"/>
    <mergeCell ref="L44:N44"/>
    <mergeCell ref="O44:Q44"/>
    <mergeCell ref="R44:T44"/>
    <mergeCell ref="A40:AF40"/>
    <mergeCell ref="U44:W44"/>
    <mergeCell ref="X44:Z44"/>
    <mergeCell ref="AA44:AC44"/>
    <mergeCell ref="AD44:AF44"/>
    <mergeCell ref="A42:AF42"/>
    <mergeCell ref="A24:B24"/>
    <mergeCell ref="A21:A22"/>
    <mergeCell ref="B21:B22"/>
    <mergeCell ref="C21:AF21"/>
    <mergeCell ref="C22:E22"/>
    <mergeCell ref="F22:H22"/>
    <mergeCell ref="I22:K22"/>
    <mergeCell ref="L22:N22"/>
    <mergeCell ref="O22:Q22"/>
    <mergeCell ref="R22:T22"/>
    <mergeCell ref="U22:W22"/>
    <mergeCell ref="X22:Z22"/>
    <mergeCell ref="AA22:AC22"/>
    <mergeCell ref="AD22:AF22"/>
  </mergeCells>
  <pageMargins left="0.25" right="0.25" top="0.75" bottom="0.75" header="0.3" footer="0.3"/>
  <pageSetup paperSize="9" scale="95" orientation="landscape" horizontalDpi="0" verticalDpi="0" r:id="rId1"/>
  <rowBreaks count="1" manualBreakCount="1">
    <brk id="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"/>
  <sheetViews>
    <sheetView view="pageLayout" zoomScaleNormal="80" zoomScaleSheetLayoutView="80" workbookViewId="0">
      <selection sqref="A1:AE1"/>
    </sheetView>
  </sheetViews>
  <sheetFormatPr defaultRowHeight="15" outlineLevelRow="1" x14ac:dyDescent="0.25"/>
  <cols>
    <col min="1" max="1" width="4.85546875" customWidth="1"/>
    <col min="2" max="2" width="34.28515625" customWidth="1"/>
    <col min="3" max="3" width="10.5703125" style="67" customWidth="1"/>
    <col min="4" max="4" width="5" style="2" customWidth="1"/>
    <col min="5" max="5" width="1.85546875" hidden="1" customWidth="1"/>
    <col min="6" max="6" width="4.28515625" style="3" hidden="1" customWidth="1"/>
    <col min="7" max="7" width="5" style="2" customWidth="1"/>
    <col min="8" max="8" width="1.85546875" hidden="1" customWidth="1"/>
    <col min="9" max="9" width="4.28515625" style="3" hidden="1" customWidth="1"/>
    <col min="10" max="10" width="5" style="2" customWidth="1"/>
    <col min="11" max="11" width="1.85546875" hidden="1" customWidth="1"/>
    <col min="12" max="12" width="4.28515625" style="3" hidden="1" customWidth="1"/>
    <col min="13" max="13" width="5" style="2" customWidth="1"/>
    <col min="14" max="14" width="1.85546875" hidden="1" customWidth="1"/>
    <col min="15" max="15" width="4.28515625" style="3" hidden="1" customWidth="1"/>
    <col min="16" max="16" width="5" style="2" customWidth="1"/>
    <col min="17" max="17" width="1.85546875" hidden="1" customWidth="1"/>
    <col min="18" max="18" width="4.28515625" style="3" hidden="1" customWidth="1"/>
    <col min="19" max="19" width="5" style="2" customWidth="1"/>
    <col min="20" max="20" width="1.85546875" hidden="1" customWidth="1"/>
    <col min="21" max="21" width="4.28515625" style="3" hidden="1" customWidth="1"/>
    <col min="22" max="22" width="5" style="2" customWidth="1"/>
    <col min="23" max="23" width="1.85546875" hidden="1" customWidth="1"/>
    <col min="24" max="24" width="4.28515625" style="3" hidden="1" customWidth="1"/>
    <col min="25" max="25" width="5" style="2" customWidth="1"/>
    <col min="26" max="26" width="1.85546875" hidden="1" customWidth="1"/>
    <col min="27" max="27" width="4.28515625" style="3" hidden="1" customWidth="1"/>
    <col min="28" max="28" width="5" style="2" customWidth="1"/>
    <col min="29" max="29" width="1.85546875" hidden="1" customWidth="1"/>
    <col min="30" max="30" width="4.28515625" style="3" hidden="1" customWidth="1"/>
    <col min="31" max="31" width="5" style="2" customWidth="1"/>
    <col min="32" max="32" width="1.85546875" hidden="1" customWidth="1"/>
    <col min="33" max="33" width="4.28515625" style="3" hidden="1" customWidth="1"/>
  </cols>
  <sheetData>
    <row r="1" spans="1:31" ht="21" x14ac:dyDescent="0.35">
      <c r="A1" s="185" t="s">
        <v>213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</row>
    <row r="2" spans="1:31" ht="21" x14ac:dyDescent="0.35">
      <c r="A2" s="185" t="s">
        <v>210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</row>
    <row r="3" spans="1:31" ht="21" x14ac:dyDescent="0.35">
      <c r="A3" s="185" t="s">
        <v>211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</row>
    <row r="4" spans="1:31" x14ac:dyDescent="0.25">
      <c r="A4" s="1"/>
      <c r="D4" s="73"/>
      <c r="E4" s="74"/>
      <c r="F4" s="75"/>
      <c r="G4" s="73"/>
      <c r="H4" s="74"/>
      <c r="I4" s="75"/>
      <c r="J4" s="73"/>
      <c r="K4" s="74"/>
      <c r="L4" s="75"/>
      <c r="M4" s="73"/>
      <c r="N4" s="74"/>
      <c r="O4" s="75"/>
      <c r="P4" s="73"/>
      <c r="Q4" s="74"/>
      <c r="R4" s="75"/>
      <c r="S4" s="73"/>
      <c r="T4" s="74"/>
      <c r="U4" s="75"/>
      <c r="V4" s="73"/>
      <c r="W4" s="74"/>
      <c r="X4" s="75"/>
      <c r="Y4" s="73"/>
      <c r="Z4" s="74"/>
      <c r="AA4" s="75"/>
      <c r="AB4" s="73"/>
    </row>
    <row r="5" spans="1:31" x14ac:dyDescent="0.25">
      <c r="A5" s="159" t="s">
        <v>172</v>
      </c>
      <c r="B5" s="159"/>
      <c r="C5" s="159"/>
      <c r="D5" s="76"/>
      <c r="E5" s="76"/>
      <c r="F5" s="76"/>
      <c r="G5" s="73"/>
      <c r="H5" s="74"/>
      <c r="I5" s="75"/>
      <c r="J5" s="73"/>
      <c r="K5" s="74"/>
      <c r="L5" s="75"/>
      <c r="M5" s="73"/>
      <c r="N5" s="74"/>
      <c r="O5" s="75"/>
      <c r="P5" s="73"/>
      <c r="Q5" s="74"/>
      <c r="R5" s="75"/>
      <c r="S5" s="73"/>
      <c r="T5" s="77"/>
      <c r="U5" s="78"/>
      <c r="V5" s="79"/>
      <c r="W5" s="77"/>
      <c r="X5" s="78"/>
      <c r="Y5" s="79"/>
      <c r="Z5" s="77"/>
      <c r="AA5" s="78"/>
      <c r="AB5" s="79"/>
      <c r="AC5" s="63"/>
      <c r="AD5" s="65"/>
    </row>
    <row r="6" spans="1:31" x14ac:dyDescent="0.25">
      <c r="A6" s="32" t="s">
        <v>2</v>
      </c>
      <c r="B6" s="32" t="s">
        <v>11</v>
      </c>
      <c r="C6" s="32" t="s">
        <v>17</v>
      </c>
      <c r="D6" s="112" t="s">
        <v>212</v>
      </c>
      <c r="E6" s="81"/>
      <c r="F6" s="82"/>
      <c r="G6" s="83"/>
      <c r="H6" s="81"/>
      <c r="I6" s="75"/>
      <c r="J6" s="73"/>
      <c r="K6" s="74"/>
      <c r="L6" s="75"/>
      <c r="M6" s="73"/>
      <c r="N6" s="74"/>
      <c r="O6" s="75"/>
      <c r="P6" s="73"/>
      <c r="Q6" s="74"/>
      <c r="R6" s="75"/>
      <c r="S6" s="73"/>
      <c r="T6" s="84"/>
      <c r="U6" s="84"/>
      <c r="V6" s="79"/>
      <c r="W6" s="84"/>
      <c r="X6" s="84"/>
      <c r="Y6" s="84"/>
      <c r="Z6" s="84"/>
      <c r="AA6" s="84"/>
      <c r="AB6" s="84"/>
      <c r="AC6" s="63"/>
      <c r="AD6" s="65"/>
    </row>
    <row r="7" spans="1:31" x14ac:dyDescent="0.25">
      <c r="A7" s="17">
        <v>1</v>
      </c>
      <c r="B7" s="4"/>
      <c r="C7" s="72"/>
      <c r="D7" s="113"/>
      <c r="E7" s="74"/>
      <c r="F7" s="75"/>
      <c r="G7" s="73"/>
      <c r="H7" s="74"/>
      <c r="I7" s="75"/>
      <c r="J7" s="73"/>
      <c r="K7" s="74"/>
      <c r="L7" s="75"/>
      <c r="M7" s="73"/>
      <c r="N7" s="74"/>
      <c r="O7" s="75"/>
      <c r="P7" s="73"/>
      <c r="Q7" s="74"/>
      <c r="R7" s="75"/>
      <c r="S7" s="73"/>
      <c r="T7" s="85"/>
      <c r="U7" s="85"/>
      <c r="V7" s="79"/>
      <c r="W7" s="86"/>
      <c r="X7" s="86"/>
      <c r="Y7" s="86"/>
      <c r="Z7" s="86"/>
      <c r="AA7" s="86"/>
      <c r="AB7" s="86"/>
      <c r="AC7" s="63"/>
      <c r="AD7" s="65"/>
    </row>
    <row r="8" spans="1:31" x14ac:dyDescent="0.25">
      <c r="A8" s="186"/>
      <c r="B8" s="187"/>
      <c r="C8" s="188"/>
      <c r="D8" s="189"/>
      <c r="E8" s="74"/>
      <c r="F8" s="75"/>
      <c r="G8" s="73"/>
      <c r="H8" s="74"/>
      <c r="I8" s="75"/>
      <c r="J8" s="73"/>
      <c r="K8" s="74"/>
      <c r="L8" s="75"/>
      <c r="M8" s="73"/>
      <c r="N8" s="74"/>
      <c r="O8" s="75"/>
      <c r="P8" s="73"/>
      <c r="Q8" s="74"/>
      <c r="R8" s="75"/>
      <c r="S8" s="73"/>
      <c r="T8" s="85"/>
      <c r="U8" s="85"/>
      <c r="V8" s="79"/>
      <c r="W8" s="86"/>
      <c r="X8" s="86"/>
      <c r="Y8" s="86"/>
      <c r="Z8" s="86"/>
      <c r="AA8" s="86"/>
      <c r="AB8" s="86"/>
      <c r="AC8" s="63"/>
      <c r="AD8" s="65"/>
    </row>
    <row r="9" spans="1:31" x14ac:dyDescent="0.25">
      <c r="A9" s="160" t="s">
        <v>174</v>
      </c>
      <c r="B9" s="160"/>
      <c r="C9" s="72"/>
      <c r="D9" s="190"/>
      <c r="E9" s="74"/>
      <c r="F9" s="75"/>
      <c r="G9" s="73"/>
      <c r="H9" s="74"/>
      <c r="I9" s="75"/>
      <c r="J9" s="73"/>
      <c r="K9" s="74"/>
      <c r="L9" s="75"/>
      <c r="M9" s="73"/>
      <c r="N9" s="74"/>
      <c r="O9" s="75"/>
      <c r="P9" s="73"/>
      <c r="Q9" s="74"/>
      <c r="R9" s="75"/>
      <c r="S9" s="73"/>
      <c r="T9" s="85"/>
      <c r="U9" s="85"/>
      <c r="V9" s="79"/>
      <c r="W9" s="87"/>
      <c r="X9" s="87"/>
      <c r="Y9" s="87"/>
      <c r="Z9" s="87"/>
      <c r="AA9" s="87"/>
      <c r="AB9" s="87"/>
      <c r="AC9" s="63"/>
      <c r="AD9" s="65"/>
    </row>
    <row r="10" spans="1:31" x14ac:dyDescent="0.25">
      <c r="A10" s="160" t="s">
        <v>173</v>
      </c>
      <c r="B10" s="160"/>
      <c r="C10" s="36"/>
      <c r="D10" s="191"/>
      <c r="E10" s="74"/>
      <c r="F10" s="75"/>
      <c r="G10" s="73"/>
      <c r="H10" s="74"/>
      <c r="I10" s="75"/>
      <c r="J10" s="73"/>
      <c r="K10" s="74"/>
      <c r="L10" s="75"/>
      <c r="M10" s="73"/>
      <c r="N10" s="74"/>
      <c r="O10" s="75"/>
      <c r="P10" s="73"/>
      <c r="Q10" s="74"/>
      <c r="R10" s="75"/>
      <c r="S10" s="73"/>
      <c r="T10" s="85"/>
      <c r="U10" s="85"/>
      <c r="V10" s="79"/>
      <c r="W10" s="87"/>
      <c r="X10" s="87"/>
      <c r="Y10" s="87"/>
      <c r="Z10" s="87"/>
      <c r="AA10" s="87"/>
      <c r="AB10" s="87"/>
      <c r="AC10" s="63"/>
      <c r="AD10" s="65"/>
    </row>
    <row r="11" spans="1:31" x14ac:dyDescent="0.25">
      <c r="A11" s="1"/>
      <c r="D11" s="73"/>
      <c r="E11" s="74"/>
      <c r="F11" s="75"/>
      <c r="G11" s="73"/>
      <c r="H11" s="74"/>
      <c r="I11" s="75"/>
      <c r="J11" s="73"/>
      <c r="K11" s="74"/>
      <c r="L11" s="75"/>
      <c r="M11" s="73"/>
      <c r="N11" s="74"/>
      <c r="O11" s="75"/>
      <c r="P11" s="73"/>
      <c r="Q11" s="74"/>
      <c r="R11" s="75"/>
      <c r="S11" s="73"/>
      <c r="T11" s="77"/>
      <c r="U11" s="78"/>
      <c r="V11" s="79"/>
      <c r="W11" s="77"/>
      <c r="X11" s="78"/>
      <c r="Y11" s="79"/>
      <c r="Z11" s="77"/>
      <c r="AA11" s="78"/>
      <c r="AB11" s="79"/>
      <c r="AC11" s="63"/>
      <c r="AD11" s="65"/>
    </row>
    <row r="12" spans="1:31" x14ac:dyDescent="0.25">
      <c r="A12" s="159" t="s">
        <v>222</v>
      </c>
      <c r="B12" s="159"/>
      <c r="C12" s="159"/>
      <c r="D12" s="159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T12" s="63"/>
      <c r="U12" s="65"/>
      <c r="V12" s="62"/>
      <c r="W12" s="63"/>
      <c r="X12" s="65"/>
      <c r="Y12" s="62"/>
      <c r="Z12" s="63"/>
      <c r="AA12" s="65"/>
      <c r="AB12" s="62"/>
      <c r="AC12" s="63"/>
      <c r="AD12" s="65"/>
    </row>
    <row r="13" spans="1:31" outlineLevel="1" x14ac:dyDescent="0.25">
      <c r="A13" s="32" t="s">
        <v>2</v>
      </c>
      <c r="B13" s="32" t="s">
        <v>10</v>
      </c>
      <c r="C13" s="68" t="s">
        <v>17</v>
      </c>
      <c r="D13" s="160" t="s">
        <v>212</v>
      </c>
      <c r="E13" s="160"/>
      <c r="F13" s="160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T13" s="63"/>
      <c r="U13" s="65"/>
      <c r="V13" s="62"/>
      <c r="W13" s="63"/>
      <c r="X13" s="65"/>
      <c r="Y13" s="62"/>
      <c r="Z13" s="63"/>
      <c r="AA13" s="65"/>
      <c r="AB13" s="62"/>
      <c r="AC13" s="63"/>
      <c r="AD13" s="65"/>
    </row>
    <row r="14" spans="1:31" outlineLevel="1" x14ac:dyDescent="0.25">
      <c r="A14" s="17">
        <v>1</v>
      </c>
      <c r="B14" s="4"/>
      <c r="C14" s="69"/>
      <c r="D14" s="114"/>
      <c r="E14" s="110"/>
      <c r="F14" s="111"/>
      <c r="G14" s="62"/>
      <c r="H14" s="62"/>
      <c r="I14" s="65"/>
      <c r="J14" s="62"/>
      <c r="K14" s="62"/>
      <c r="L14" s="65"/>
      <c r="M14" s="62"/>
      <c r="N14" s="62"/>
      <c r="O14" s="65"/>
      <c r="P14" s="102"/>
      <c r="Q14" s="102"/>
      <c r="R14" s="103"/>
    </row>
    <row r="15" spans="1:31" outlineLevel="1" x14ac:dyDescent="0.25">
      <c r="A15" s="17">
        <v>2</v>
      </c>
      <c r="B15" s="4"/>
      <c r="C15" s="69"/>
      <c r="D15" s="114"/>
      <c r="E15" s="110"/>
      <c r="F15" s="111"/>
      <c r="G15" s="62"/>
      <c r="H15" s="62"/>
      <c r="I15" s="65"/>
      <c r="J15" s="62"/>
      <c r="K15" s="62"/>
      <c r="L15" s="65"/>
      <c r="M15" s="62"/>
      <c r="N15" s="62"/>
      <c r="O15" s="65"/>
      <c r="P15" s="102"/>
      <c r="Q15" s="102"/>
      <c r="R15" s="103"/>
    </row>
    <row r="16" spans="1:31" outlineLevel="1" x14ac:dyDescent="0.25">
      <c r="A16" s="17">
        <v>3</v>
      </c>
      <c r="B16" s="4"/>
      <c r="C16" s="69"/>
      <c r="D16" s="114"/>
      <c r="E16" s="110"/>
      <c r="F16" s="111"/>
      <c r="G16" s="62"/>
      <c r="H16" s="62"/>
      <c r="I16" s="65"/>
      <c r="J16" s="62"/>
      <c r="K16" s="62"/>
      <c r="L16" s="65"/>
      <c r="M16" s="62"/>
      <c r="N16" s="62"/>
      <c r="O16" s="65"/>
      <c r="P16" s="102"/>
      <c r="Q16" s="102"/>
      <c r="R16" s="103"/>
    </row>
    <row r="17" spans="1:33" outlineLevel="1" x14ac:dyDescent="0.25">
      <c r="A17" s="17">
        <v>4</v>
      </c>
      <c r="B17" s="4"/>
      <c r="C17" s="69"/>
      <c r="D17" s="114"/>
      <c r="E17" s="110"/>
      <c r="F17" s="111"/>
      <c r="G17" s="62"/>
      <c r="H17" s="62"/>
      <c r="I17" s="65"/>
      <c r="J17" s="62"/>
      <c r="K17" s="62"/>
      <c r="L17" s="65"/>
      <c r="M17" s="62"/>
      <c r="N17" s="62"/>
      <c r="O17" s="65"/>
      <c r="P17" s="102"/>
      <c r="Q17" s="102"/>
      <c r="R17" s="103"/>
    </row>
    <row r="18" spans="1:33" outlineLevel="1" x14ac:dyDescent="0.25">
      <c r="A18" s="17">
        <v>5</v>
      </c>
      <c r="B18" s="4"/>
      <c r="C18" s="69"/>
      <c r="D18" s="114"/>
      <c r="E18" s="110"/>
      <c r="F18" s="111"/>
      <c r="G18" s="62"/>
      <c r="H18" s="62"/>
      <c r="I18" s="65"/>
      <c r="J18" s="62"/>
      <c r="K18" s="62"/>
      <c r="L18" s="65"/>
      <c r="M18" s="62"/>
      <c r="N18" s="62"/>
      <c r="O18" s="65"/>
      <c r="P18" s="102"/>
      <c r="Q18" s="102"/>
      <c r="R18" s="103"/>
    </row>
    <row r="19" spans="1:33" outlineLevel="1" x14ac:dyDescent="0.25">
      <c r="A19" s="17">
        <v>6</v>
      </c>
      <c r="B19" s="4"/>
      <c r="C19" s="69"/>
      <c r="D19" s="114"/>
      <c r="E19" s="110"/>
      <c r="F19" s="111"/>
      <c r="G19" s="62"/>
      <c r="H19" s="62"/>
      <c r="I19" s="65"/>
      <c r="J19" s="62"/>
      <c r="K19" s="62"/>
      <c r="L19" s="65"/>
      <c r="M19" s="62"/>
      <c r="N19" s="62"/>
      <c r="O19" s="65"/>
      <c r="P19" s="102"/>
      <c r="Q19" s="102"/>
      <c r="R19" s="103"/>
    </row>
    <row r="20" spans="1:33" outlineLevel="1" x14ac:dyDescent="0.25">
      <c r="A20" s="17">
        <v>7</v>
      </c>
      <c r="B20" s="4"/>
      <c r="C20" s="69"/>
      <c r="D20" s="114"/>
      <c r="E20" s="110"/>
      <c r="F20" s="111"/>
      <c r="G20" s="62"/>
      <c r="H20" s="62"/>
      <c r="I20" s="65"/>
      <c r="J20" s="62"/>
      <c r="K20" s="62"/>
      <c r="L20" s="65"/>
      <c r="M20" s="62"/>
      <c r="N20" s="62"/>
      <c r="O20" s="65"/>
      <c r="P20" s="102"/>
      <c r="Q20" s="102"/>
      <c r="R20" s="103"/>
    </row>
    <row r="21" spans="1:33" outlineLevel="1" x14ac:dyDescent="0.25">
      <c r="A21" s="17">
        <v>8</v>
      </c>
      <c r="B21" s="4"/>
      <c r="C21" s="69"/>
      <c r="D21" s="114"/>
      <c r="E21" s="110"/>
      <c r="F21" s="111"/>
      <c r="G21" s="62"/>
      <c r="H21" s="62"/>
      <c r="I21" s="65"/>
      <c r="J21" s="62"/>
      <c r="K21" s="62"/>
      <c r="L21" s="65"/>
      <c r="M21" s="62"/>
      <c r="N21" s="62"/>
      <c r="O21" s="65"/>
      <c r="P21" s="102"/>
      <c r="Q21" s="102"/>
      <c r="R21" s="103"/>
    </row>
    <row r="22" spans="1:33" outlineLevel="1" x14ac:dyDescent="0.25">
      <c r="A22" s="17">
        <v>9</v>
      </c>
      <c r="B22" s="4"/>
      <c r="C22" s="69"/>
      <c r="D22" s="114"/>
      <c r="E22" s="110"/>
      <c r="F22" s="111"/>
      <c r="G22" s="62"/>
      <c r="H22" s="62"/>
      <c r="I22" s="65"/>
      <c r="J22" s="62"/>
      <c r="K22" s="62"/>
      <c r="L22" s="65"/>
      <c r="M22" s="62"/>
      <c r="N22" s="62"/>
      <c r="O22" s="65"/>
      <c r="P22" s="102"/>
      <c r="Q22" s="102"/>
      <c r="R22" s="103"/>
    </row>
    <row r="23" spans="1:33" outlineLevel="1" x14ac:dyDescent="0.25">
      <c r="A23" s="17">
        <v>10</v>
      </c>
      <c r="B23" s="4"/>
      <c r="C23" s="69"/>
      <c r="D23" s="114"/>
      <c r="E23" s="110"/>
      <c r="F23" s="111"/>
      <c r="G23" s="62"/>
      <c r="H23" s="62"/>
      <c r="I23" s="65"/>
      <c r="J23" s="62"/>
      <c r="K23" s="62"/>
      <c r="L23" s="65"/>
      <c r="M23" s="62"/>
      <c r="N23" s="62"/>
      <c r="O23" s="65"/>
      <c r="P23" s="102"/>
      <c r="Q23" s="102"/>
      <c r="R23" s="103"/>
    </row>
    <row r="25" spans="1:33" x14ac:dyDescent="0.25">
      <c r="A25" s="162" t="s">
        <v>185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</row>
    <row r="26" spans="1:33" x14ac:dyDescent="0.25">
      <c r="A26" s="163" t="s">
        <v>2</v>
      </c>
      <c r="B26" s="164" t="s">
        <v>3</v>
      </c>
      <c r="C26" s="165"/>
      <c r="D26" s="160" t="s">
        <v>225</v>
      </c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</row>
    <row r="27" spans="1:33" x14ac:dyDescent="0.25">
      <c r="A27" s="163"/>
      <c r="B27" s="166"/>
      <c r="C27" s="167"/>
      <c r="D27" s="160">
        <v>1</v>
      </c>
      <c r="E27" s="160"/>
      <c r="F27" s="160"/>
      <c r="G27" s="156">
        <v>2</v>
      </c>
      <c r="H27" s="157"/>
      <c r="I27" s="158"/>
      <c r="J27" s="156">
        <v>3</v>
      </c>
      <c r="K27" s="157"/>
      <c r="L27" s="158"/>
      <c r="M27" s="156">
        <v>4</v>
      </c>
      <c r="N27" s="157"/>
      <c r="O27" s="158"/>
      <c r="P27" s="156">
        <v>5</v>
      </c>
      <c r="Q27" s="157"/>
      <c r="R27" s="158"/>
      <c r="S27" s="156">
        <v>6</v>
      </c>
      <c r="T27" s="157"/>
      <c r="U27" s="158"/>
      <c r="V27" s="156">
        <v>7</v>
      </c>
      <c r="W27" s="157"/>
      <c r="X27" s="158"/>
      <c r="Y27" s="156">
        <v>8</v>
      </c>
      <c r="Z27" s="157"/>
      <c r="AA27" s="158"/>
      <c r="AB27" s="156">
        <v>9</v>
      </c>
      <c r="AC27" s="157"/>
      <c r="AD27" s="158"/>
      <c r="AE27" s="160">
        <v>10</v>
      </c>
      <c r="AF27" s="160"/>
      <c r="AG27" s="160"/>
    </row>
    <row r="28" spans="1:33" x14ac:dyDescent="0.25">
      <c r="A28" s="6">
        <v>1</v>
      </c>
      <c r="B28" s="14" t="s">
        <v>187</v>
      </c>
      <c r="C28" s="70"/>
      <c r="D28" s="34"/>
      <c r="E28" s="10" t="s">
        <v>7</v>
      </c>
      <c r="F28" s="5">
        <v>5</v>
      </c>
      <c r="G28" s="34"/>
      <c r="H28" s="10" t="s">
        <v>7</v>
      </c>
      <c r="I28" s="5">
        <v>5</v>
      </c>
      <c r="J28" s="34"/>
      <c r="K28" s="10" t="s">
        <v>7</v>
      </c>
      <c r="L28" s="5">
        <v>5</v>
      </c>
      <c r="M28" s="34"/>
      <c r="N28" s="10" t="s">
        <v>7</v>
      </c>
      <c r="O28" s="5">
        <v>5</v>
      </c>
      <c r="P28" s="34"/>
      <c r="Q28" s="10" t="s">
        <v>7</v>
      </c>
      <c r="R28" s="5">
        <v>5</v>
      </c>
      <c r="S28" s="34"/>
      <c r="T28" s="10" t="s">
        <v>7</v>
      </c>
      <c r="U28" s="5">
        <v>5</v>
      </c>
      <c r="V28" s="34"/>
      <c r="W28" s="10" t="s">
        <v>7</v>
      </c>
      <c r="X28" s="5">
        <v>5</v>
      </c>
      <c r="Y28" s="34"/>
      <c r="Z28" s="10" t="s">
        <v>7</v>
      </c>
      <c r="AA28" s="5">
        <v>5</v>
      </c>
      <c r="AB28" s="34"/>
      <c r="AC28" s="10" t="s">
        <v>7</v>
      </c>
      <c r="AD28" s="5">
        <v>5</v>
      </c>
      <c r="AE28" s="34"/>
      <c r="AF28" s="10" t="s">
        <v>7</v>
      </c>
      <c r="AG28" s="5">
        <v>5</v>
      </c>
    </row>
    <row r="29" spans="1:33" outlineLevel="1" x14ac:dyDescent="0.25">
      <c r="A29" s="156" t="s">
        <v>8</v>
      </c>
      <c r="B29" s="157"/>
      <c r="C29" s="158"/>
      <c r="D29" s="32"/>
      <c r="E29" s="35"/>
      <c r="F29" s="9"/>
      <c r="G29" s="32"/>
      <c r="H29" s="35"/>
      <c r="I29" s="9"/>
      <c r="J29" s="32"/>
      <c r="K29" s="35"/>
      <c r="L29" s="9"/>
      <c r="M29" s="32"/>
      <c r="N29" s="35"/>
      <c r="O29" s="9"/>
      <c r="P29" s="32"/>
      <c r="Q29" s="35"/>
      <c r="R29" s="9"/>
      <c r="S29" s="32"/>
      <c r="T29" s="35"/>
      <c r="U29" s="9"/>
      <c r="V29" s="32"/>
      <c r="W29" s="35"/>
      <c r="X29" s="9"/>
      <c r="Y29" s="32"/>
      <c r="Z29" s="35"/>
      <c r="AA29" s="9"/>
      <c r="AB29" s="32"/>
      <c r="AC29" s="35"/>
      <c r="AD29" s="9"/>
      <c r="AE29" s="32"/>
      <c r="AF29" s="35" t="s">
        <v>7</v>
      </c>
      <c r="AG29" s="9">
        <f>SUM(AG26:AG28)</f>
        <v>5</v>
      </c>
    </row>
    <row r="30" spans="1:33" s="90" customFormat="1" x14ac:dyDescent="0.25">
      <c r="A30" s="79"/>
      <c r="B30" s="77"/>
      <c r="C30" s="89"/>
      <c r="D30" s="79"/>
      <c r="E30" s="79"/>
      <c r="F30" s="78"/>
      <c r="G30" s="79"/>
      <c r="H30" s="79"/>
      <c r="I30" s="78"/>
      <c r="J30" s="79"/>
      <c r="K30" s="79"/>
      <c r="L30" s="78"/>
      <c r="M30" s="79"/>
      <c r="N30" s="79"/>
      <c r="O30" s="78"/>
      <c r="P30" s="79"/>
      <c r="Q30" s="79"/>
      <c r="R30" s="78"/>
      <c r="S30" s="79"/>
      <c r="T30" s="79"/>
      <c r="U30" s="78"/>
      <c r="V30" s="79"/>
      <c r="W30" s="79"/>
      <c r="X30" s="78"/>
      <c r="Y30" s="79"/>
      <c r="Z30" s="79"/>
      <c r="AA30" s="78"/>
      <c r="AB30" s="79"/>
      <c r="AC30" s="79"/>
      <c r="AD30" s="78"/>
      <c r="AE30" s="79"/>
      <c r="AF30" s="79"/>
      <c r="AG30" s="78"/>
    </row>
    <row r="31" spans="1:33" x14ac:dyDescent="0.25">
      <c r="A31" s="161" t="s">
        <v>224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</row>
    <row r="32" spans="1:33" outlineLevel="1" x14ac:dyDescent="0.25">
      <c r="A32" s="163" t="s">
        <v>2</v>
      </c>
      <c r="B32" s="164" t="s">
        <v>3</v>
      </c>
      <c r="C32" s="165"/>
      <c r="D32" s="160" t="s">
        <v>225</v>
      </c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</row>
    <row r="33" spans="1:33" outlineLevel="1" x14ac:dyDescent="0.25">
      <c r="A33" s="163"/>
      <c r="B33" s="166"/>
      <c r="C33" s="167"/>
      <c r="D33" s="160">
        <v>1</v>
      </c>
      <c r="E33" s="160"/>
      <c r="F33" s="160"/>
      <c r="G33" s="156">
        <v>2</v>
      </c>
      <c r="H33" s="157"/>
      <c r="I33" s="158"/>
      <c r="J33" s="156">
        <v>3</v>
      </c>
      <c r="K33" s="157"/>
      <c r="L33" s="158"/>
      <c r="M33" s="156">
        <v>4</v>
      </c>
      <c r="N33" s="157"/>
      <c r="O33" s="158"/>
      <c r="P33" s="156">
        <v>5</v>
      </c>
      <c r="Q33" s="157"/>
      <c r="R33" s="158"/>
      <c r="S33" s="156">
        <v>6</v>
      </c>
      <c r="T33" s="157"/>
      <c r="U33" s="158"/>
      <c r="V33" s="156">
        <v>7</v>
      </c>
      <c r="W33" s="157"/>
      <c r="X33" s="158"/>
      <c r="Y33" s="156">
        <v>8</v>
      </c>
      <c r="Z33" s="157"/>
      <c r="AA33" s="158"/>
      <c r="AB33" s="156">
        <v>9</v>
      </c>
      <c r="AC33" s="157"/>
      <c r="AD33" s="158"/>
      <c r="AE33" s="160">
        <v>10</v>
      </c>
      <c r="AF33" s="160"/>
      <c r="AG33" s="160"/>
    </row>
    <row r="34" spans="1:33" outlineLevel="1" x14ac:dyDescent="0.25">
      <c r="A34" s="6">
        <v>1</v>
      </c>
      <c r="B34" s="172" t="s">
        <v>219</v>
      </c>
      <c r="C34" s="173"/>
      <c r="D34" s="34"/>
      <c r="E34" s="10" t="s">
        <v>7</v>
      </c>
      <c r="F34" s="5">
        <v>5</v>
      </c>
      <c r="G34" s="34"/>
      <c r="H34" s="10" t="s">
        <v>7</v>
      </c>
      <c r="I34" s="5">
        <v>5</v>
      </c>
      <c r="J34" s="34"/>
      <c r="K34" s="10" t="s">
        <v>7</v>
      </c>
      <c r="L34" s="5">
        <v>5</v>
      </c>
      <c r="M34" s="34"/>
      <c r="N34" s="10" t="s">
        <v>7</v>
      </c>
      <c r="O34" s="5">
        <v>5</v>
      </c>
      <c r="P34" s="34"/>
      <c r="Q34" s="10" t="s">
        <v>7</v>
      </c>
      <c r="R34" s="5">
        <v>5</v>
      </c>
      <c r="S34" s="34"/>
      <c r="T34" s="10" t="s">
        <v>7</v>
      </c>
      <c r="U34" s="5">
        <v>5</v>
      </c>
      <c r="V34" s="34"/>
      <c r="W34" s="10" t="s">
        <v>7</v>
      </c>
      <c r="X34" s="5">
        <v>5</v>
      </c>
      <c r="Y34" s="34"/>
      <c r="Z34" s="10" t="s">
        <v>7</v>
      </c>
      <c r="AA34" s="5">
        <v>5</v>
      </c>
      <c r="AB34" s="34"/>
      <c r="AC34" s="10" t="s">
        <v>7</v>
      </c>
      <c r="AD34" s="5">
        <v>5</v>
      </c>
      <c r="AE34" s="34"/>
      <c r="AF34" s="10" t="s">
        <v>7</v>
      </c>
      <c r="AG34" s="5">
        <v>5</v>
      </c>
    </row>
    <row r="35" spans="1:33" outlineLevel="1" x14ac:dyDescent="0.25">
      <c r="A35" s="6">
        <v>2</v>
      </c>
      <c r="B35" s="172" t="s">
        <v>220</v>
      </c>
      <c r="C35" s="173"/>
      <c r="D35" s="34"/>
      <c r="E35" s="10" t="s">
        <v>7</v>
      </c>
      <c r="F35" s="5">
        <v>5</v>
      </c>
      <c r="G35" s="34"/>
      <c r="H35" s="10" t="s">
        <v>7</v>
      </c>
      <c r="I35" s="5">
        <v>5</v>
      </c>
      <c r="J35" s="34"/>
      <c r="K35" s="10" t="s">
        <v>7</v>
      </c>
      <c r="L35" s="5">
        <v>5</v>
      </c>
      <c r="M35" s="34"/>
      <c r="N35" s="10" t="s">
        <v>7</v>
      </c>
      <c r="O35" s="5">
        <v>5</v>
      </c>
      <c r="P35" s="34"/>
      <c r="Q35" s="10" t="s">
        <v>7</v>
      </c>
      <c r="R35" s="5">
        <v>5</v>
      </c>
      <c r="S35" s="34"/>
      <c r="T35" s="10" t="s">
        <v>7</v>
      </c>
      <c r="U35" s="5">
        <v>5</v>
      </c>
      <c r="V35" s="34"/>
      <c r="W35" s="10" t="s">
        <v>7</v>
      </c>
      <c r="X35" s="5">
        <v>5</v>
      </c>
      <c r="Y35" s="34"/>
      <c r="Z35" s="10" t="s">
        <v>7</v>
      </c>
      <c r="AA35" s="5">
        <v>5</v>
      </c>
      <c r="AB35" s="34"/>
      <c r="AC35" s="10" t="s">
        <v>7</v>
      </c>
      <c r="AD35" s="5">
        <v>5</v>
      </c>
      <c r="AE35" s="34"/>
      <c r="AF35" s="10" t="s">
        <v>7</v>
      </c>
      <c r="AG35" s="5">
        <v>5</v>
      </c>
    </row>
    <row r="36" spans="1:33" outlineLevel="1" x14ac:dyDescent="0.25">
      <c r="A36" s="6">
        <v>3</v>
      </c>
      <c r="B36" s="172" t="s">
        <v>6</v>
      </c>
      <c r="C36" s="173"/>
      <c r="D36" s="34"/>
      <c r="E36" s="10" t="s">
        <v>7</v>
      </c>
      <c r="F36" s="5">
        <v>20</v>
      </c>
      <c r="G36" s="34"/>
      <c r="H36" s="10" t="s">
        <v>7</v>
      </c>
      <c r="I36" s="5">
        <v>20</v>
      </c>
      <c r="J36" s="34"/>
      <c r="K36" s="10" t="s">
        <v>7</v>
      </c>
      <c r="L36" s="5">
        <v>20</v>
      </c>
      <c r="M36" s="34"/>
      <c r="N36" s="10" t="s">
        <v>7</v>
      </c>
      <c r="O36" s="5">
        <v>20</v>
      </c>
      <c r="P36" s="34"/>
      <c r="Q36" s="10" t="s">
        <v>7</v>
      </c>
      <c r="R36" s="5">
        <v>20</v>
      </c>
      <c r="S36" s="34"/>
      <c r="T36" s="10" t="s">
        <v>7</v>
      </c>
      <c r="U36" s="5">
        <v>20</v>
      </c>
      <c r="V36" s="34"/>
      <c r="W36" s="10" t="s">
        <v>7</v>
      </c>
      <c r="X36" s="5">
        <v>20</v>
      </c>
      <c r="Y36" s="34"/>
      <c r="Z36" s="10" t="s">
        <v>7</v>
      </c>
      <c r="AA36" s="5">
        <v>20</v>
      </c>
      <c r="AB36" s="34"/>
      <c r="AC36" s="10" t="s">
        <v>7</v>
      </c>
      <c r="AD36" s="5">
        <v>20</v>
      </c>
      <c r="AE36" s="34"/>
      <c r="AF36" s="10" t="s">
        <v>7</v>
      </c>
      <c r="AG36" s="5">
        <v>20</v>
      </c>
    </row>
    <row r="38" spans="1:33" x14ac:dyDescent="0.25">
      <c r="A38" s="161" t="s">
        <v>192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</row>
    <row r="39" spans="1:33" outlineLevel="1" x14ac:dyDescent="0.25">
      <c r="A39" s="163" t="s">
        <v>2</v>
      </c>
      <c r="B39" s="164" t="s">
        <v>3</v>
      </c>
      <c r="C39" s="165"/>
      <c r="D39" s="160" t="s">
        <v>225</v>
      </c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</row>
    <row r="40" spans="1:33" outlineLevel="1" x14ac:dyDescent="0.25">
      <c r="A40" s="163"/>
      <c r="B40" s="166"/>
      <c r="C40" s="167"/>
      <c r="D40" s="160">
        <v>1</v>
      </c>
      <c r="E40" s="160"/>
      <c r="F40" s="160"/>
      <c r="G40" s="160">
        <v>2</v>
      </c>
      <c r="H40" s="160"/>
      <c r="I40" s="160"/>
      <c r="J40" s="160">
        <v>3</v>
      </c>
      <c r="K40" s="160"/>
      <c r="L40" s="160"/>
      <c r="M40" s="160">
        <v>4</v>
      </c>
      <c r="N40" s="160"/>
      <c r="O40" s="160"/>
      <c r="P40" s="160">
        <v>5</v>
      </c>
      <c r="Q40" s="160"/>
      <c r="R40" s="160"/>
      <c r="S40" s="160">
        <v>6</v>
      </c>
      <c r="T40" s="160"/>
      <c r="U40" s="160"/>
      <c r="V40" s="160">
        <v>7</v>
      </c>
      <c r="W40" s="160"/>
      <c r="X40" s="160"/>
      <c r="Y40" s="160">
        <v>8</v>
      </c>
      <c r="Z40" s="160"/>
      <c r="AA40" s="160"/>
      <c r="AB40" s="160">
        <v>9</v>
      </c>
      <c r="AC40" s="160"/>
      <c r="AD40" s="160"/>
      <c r="AE40" s="160">
        <v>10</v>
      </c>
      <c r="AF40" s="160"/>
      <c r="AG40" s="160"/>
    </row>
    <row r="41" spans="1:33" outlineLevel="1" x14ac:dyDescent="0.25">
      <c r="A41" s="6">
        <v>1</v>
      </c>
      <c r="B41" s="172" t="s">
        <v>9</v>
      </c>
      <c r="C41" s="173"/>
      <c r="D41" s="34"/>
      <c r="E41" s="10" t="s">
        <v>7</v>
      </c>
      <c r="F41" s="5">
        <v>5</v>
      </c>
      <c r="G41" s="34"/>
      <c r="H41" s="10" t="s">
        <v>7</v>
      </c>
      <c r="I41" s="5">
        <v>5</v>
      </c>
      <c r="J41" s="34"/>
      <c r="K41" s="10" t="s">
        <v>7</v>
      </c>
      <c r="L41" s="5">
        <v>5</v>
      </c>
      <c r="M41" s="34"/>
      <c r="N41" s="10" t="s">
        <v>7</v>
      </c>
      <c r="O41" s="5">
        <v>5</v>
      </c>
      <c r="P41" s="34"/>
      <c r="Q41" s="10" t="s">
        <v>7</v>
      </c>
      <c r="R41" s="5">
        <v>5</v>
      </c>
      <c r="S41" s="34"/>
      <c r="T41" s="10" t="s">
        <v>7</v>
      </c>
      <c r="U41" s="5">
        <v>5</v>
      </c>
      <c r="V41" s="34"/>
      <c r="W41" s="10" t="s">
        <v>7</v>
      </c>
      <c r="X41" s="5">
        <v>5</v>
      </c>
      <c r="Y41" s="34"/>
      <c r="Z41" s="10" t="s">
        <v>7</v>
      </c>
      <c r="AA41" s="5">
        <v>5</v>
      </c>
      <c r="AB41" s="34"/>
      <c r="AC41" s="10" t="s">
        <v>7</v>
      </c>
      <c r="AD41" s="5">
        <v>5</v>
      </c>
      <c r="AE41" s="34"/>
      <c r="AF41" s="10" t="s">
        <v>7</v>
      </c>
      <c r="AG41" s="5">
        <v>5</v>
      </c>
    </row>
    <row r="42" spans="1:33" outlineLevel="1" x14ac:dyDescent="0.25">
      <c r="A42" s="6">
        <v>2</v>
      </c>
      <c r="B42" s="172" t="s">
        <v>221</v>
      </c>
      <c r="C42" s="173"/>
      <c r="D42" s="34"/>
      <c r="E42" s="10" t="s">
        <v>7</v>
      </c>
      <c r="F42" s="5">
        <v>5</v>
      </c>
      <c r="G42" s="34"/>
      <c r="H42" s="10" t="s">
        <v>7</v>
      </c>
      <c r="I42" s="5">
        <v>5</v>
      </c>
      <c r="J42" s="34"/>
      <c r="K42" s="10" t="s">
        <v>7</v>
      </c>
      <c r="L42" s="5">
        <v>5</v>
      </c>
      <c r="M42" s="34"/>
      <c r="N42" s="10" t="s">
        <v>7</v>
      </c>
      <c r="O42" s="5">
        <v>5</v>
      </c>
      <c r="P42" s="34"/>
      <c r="Q42" s="10" t="s">
        <v>7</v>
      </c>
      <c r="R42" s="5">
        <v>5</v>
      </c>
      <c r="S42" s="34"/>
      <c r="T42" s="10" t="s">
        <v>7</v>
      </c>
      <c r="U42" s="5">
        <v>5</v>
      </c>
      <c r="V42" s="34"/>
      <c r="W42" s="10" t="s">
        <v>7</v>
      </c>
      <c r="X42" s="5">
        <v>5</v>
      </c>
      <c r="Y42" s="34"/>
      <c r="Z42" s="10" t="s">
        <v>7</v>
      </c>
      <c r="AA42" s="5">
        <v>5</v>
      </c>
      <c r="AB42" s="34"/>
      <c r="AC42" s="10" t="s">
        <v>7</v>
      </c>
      <c r="AD42" s="5">
        <v>5</v>
      </c>
      <c r="AE42" s="34"/>
      <c r="AF42" s="10" t="s">
        <v>7</v>
      </c>
      <c r="AG42" s="5">
        <v>5</v>
      </c>
    </row>
    <row r="43" spans="1:33" s="28" customFormat="1" outlineLevel="1" x14ac:dyDescent="0.25">
      <c r="A43" s="174" t="s">
        <v>214</v>
      </c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</row>
    <row r="45" spans="1:33" x14ac:dyDescent="0.25">
      <c r="A45" s="161" t="s">
        <v>223</v>
      </c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</row>
    <row r="46" spans="1:33" outlineLevel="1" x14ac:dyDescent="0.25">
      <c r="A46" s="163" t="s">
        <v>2</v>
      </c>
      <c r="B46" s="164" t="s">
        <v>3</v>
      </c>
      <c r="C46" s="165"/>
      <c r="D46" s="160" t="s">
        <v>225</v>
      </c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</row>
    <row r="47" spans="1:33" outlineLevel="1" x14ac:dyDescent="0.25">
      <c r="A47" s="163"/>
      <c r="B47" s="166"/>
      <c r="C47" s="167"/>
      <c r="D47" s="160">
        <v>1</v>
      </c>
      <c r="E47" s="160"/>
      <c r="F47" s="160"/>
      <c r="G47" s="160">
        <v>2</v>
      </c>
      <c r="H47" s="160"/>
      <c r="I47" s="160"/>
      <c r="J47" s="160">
        <v>3</v>
      </c>
      <c r="K47" s="160"/>
      <c r="L47" s="160"/>
      <c r="M47" s="160">
        <v>4</v>
      </c>
      <c r="N47" s="160"/>
      <c r="O47" s="160"/>
      <c r="P47" s="160">
        <v>5</v>
      </c>
      <c r="Q47" s="160"/>
      <c r="R47" s="160"/>
      <c r="S47" s="160">
        <v>6</v>
      </c>
      <c r="T47" s="160"/>
      <c r="U47" s="160"/>
      <c r="V47" s="160">
        <v>7</v>
      </c>
      <c r="W47" s="160"/>
      <c r="X47" s="160"/>
      <c r="Y47" s="160">
        <v>8</v>
      </c>
      <c r="Z47" s="160"/>
      <c r="AA47" s="160"/>
      <c r="AB47" s="160">
        <v>9</v>
      </c>
      <c r="AC47" s="160"/>
      <c r="AD47" s="160"/>
      <c r="AE47" s="160">
        <v>10</v>
      </c>
      <c r="AF47" s="160"/>
      <c r="AG47" s="160"/>
    </row>
    <row r="48" spans="1:33" outlineLevel="1" x14ac:dyDescent="0.25">
      <c r="A48" s="16">
        <v>1</v>
      </c>
      <c r="B48" s="172" t="s">
        <v>14</v>
      </c>
      <c r="C48" s="173"/>
      <c r="D48" s="34"/>
      <c r="E48" s="10" t="s">
        <v>7</v>
      </c>
      <c r="F48" s="5">
        <v>5</v>
      </c>
      <c r="G48" s="34"/>
      <c r="H48" s="10" t="s">
        <v>7</v>
      </c>
      <c r="I48" s="5">
        <v>5</v>
      </c>
      <c r="J48" s="34"/>
      <c r="K48" s="10" t="s">
        <v>7</v>
      </c>
      <c r="L48" s="5">
        <v>5</v>
      </c>
      <c r="M48" s="34"/>
      <c r="N48" s="10" t="s">
        <v>7</v>
      </c>
      <c r="O48" s="5">
        <v>5</v>
      </c>
      <c r="P48" s="34"/>
      <c r="Q48" s="10" t="s">
        <v>7</v>
      </c>
      <c r="R48" s="5">
        <v>5</v>
      </c>
      <c r="S48" s="34"/>
      <c r="T48" s="10" t="s">
        <v>7</v>
      </c>
      <c r="U48" s="5">
        <v>5</v>
      </c>
      <c r="V48" s="34"/>
      <c r="W48" s="10" t="s">
        <v>7</v>
      </c>
      <c r="X48" s="5">
        <v>5</v>
      </c>
      <c r="Y48" s="34"/>
      <c r="Z48" s="10" t="s">
        <v>7</v>
      </c>
      <c r="AA48" s="5">
        <v>5</v>
      </c>
      <c r="AB48" s="34"/>
      <c r="AC48" s="10" t="s">
        <v>7</v>
      </c>
      <c r="AD48" s="5">
        <v>5</v>
      </c>
      <c r="AE48" s="34"/>
      <c r="AF48" s="10" t="s">
        <v>7</v>
      </c>
      <c r="AG48" s="5">
        <v>5</v>
      </c>
    </row>
    <row r="49" spans="1:33" outlineLevel="1" x14ac:dyDescent="0.25">
      <c r="A49" s="16">
        <v>2</v>
      </c>
      <c r="B49" s="172" t="s">
        <v>215</v>
      </c>
      <c r="C49" s="173"/>
      <c r="D49" s="34"/>
      <c r="E49" s="10" t="s">
        <v>7</v>
      </c>
      <c r="F49" s="5">
        <v>5</v>
      </c>
      <c r="G49" s="34"/>
      <c r="H49" s="10" t="s">
        <v>7</v>
      </c>
      <c r="I49" s="5">
        <v>5</v>
      </c>
      <c r="J49" s="34"/>
      <c r="K49" s="10" t="s">
        <v>7</v>
      </c>
      <c r="L49" s="5">
        <v>5</v>
      </c>
      <c r="M49" s="34"/>
      <c r="N49" s="10" t="s">
        <v>7</v>
      </c>
      <c r="O49" s="5">
        <v>5</v>
      </c>
      <c r="P49" s="34"/>
      <c r="Q49" s="10" t="s">
        <v>7</v>
      </c>
      <c r="R49" s="5">
        <v>5</v>
      </c>
      <c r="S49" s="34"/>
      <c r="T49" s="10" t="s">
        <v>7</v>
      </c>
      <c r="U49" s="5">
        <v>5</v>
      </c>
      <c r="V49" s="34"/>
      <c r="W49" s="10" t="s">
        <v>7</v>
      </c>
      <c r="X49" s="5">
        <v>5</v>
      </c>
      <c r="Y49" s="34"/>
      <c r="Z49" s="10" t="s">
        <v>7</v>
      </c>
      <c r="AA49" s="5">
        <v>5</v>
      </c>
      <c r="AB49" s="34"/>
      <c r="AC49" s="10" t="s">
        <v>7</v>
      </c>
      <c r="AD49" s="5">
        <v>5</v>
      </c>
      <c r="AE49" s="34"/>
      <c r="AF49" s="10" t="s">
        <v>7</v>
      </c>
      <c r="AG49" s="5">
        <v>5</v>
      </c>
    </row>
    <row r="50" spans="1:33" outlineLevel="1" x14ac:dyDescent="0.25">
      <c r="A50" s="16">
        <v>3</v>
      </c>
      <c r="B50" s="172" t="s">
        <v>216</v>
      </c>
      <c r="C50" s="173"/>
      <c r="D50" s="34"/>
      <c r="E50" s="10" t="s">
        <v>7</v>
      </c>
      <c r="F50" s="5">
        <v>25</v>
      </c>
      <c r="G50" s="34"/>
      <c r="H50" s="10" t="s">
        <v>7</v>
      </c>
      <c r="I50" s="5">
        <v>25</v>
      </c>
      <c r="J50" s="34"/>
      <c r="K50" s="10" t="s">
        <v>7</v>
      </c>
      <c r="L50" s="5">
        <v>25</v>
      </c>
      <c r="M50" s="34"/>
      <c r="N50" s="10" t="s">
        <v>7</v>
      </c>
      <c r="O50" s="5">
        <v>25</v>
      </c>
      <c r="P50" s="34"/>
      <c r="Q50" s="10" t="s">
        <v>7</v>
      </c>
      <c r="R50" s="5">
        <v>25</v>
      </c>
      <c r="S50" s="34"/>
      <c r="T50" s="10" t="s">
        <v>7</v>
      </c>
      <c r="U50" s="5">
        <v>25</v>
      </c>
      <c r="V50" s="34"/>
      <c r="W50" s="10" t="s">
        <v>7</v>
      </c>
      <c r="X50" s="5">
        <v>25</v>
      </c>
      <c r="Y50" s="34"/>
      <c r="Z50" s="10" t="s">
        <v>7</v>
      </c>
      <c r="AA50" s="5">
        <v>25</v>
      </c>
      <c r="AB50" s="34"/>
      <c r="AC50" s="10" t="s">
        <v>7</v>
      </c>
      <c r="AD50" s="5">
        <v>25</v>
      </c>
      <c r="AE50" s="34"/>
      <c r="AF50" s="10" t="s">
        <v>7</v>
      </c>
      <c r="AG50" s="5">
        <v>25</v>
      </c>
    </row>
    <row r="51" spans="1:33" outlineLevel="1" x14ac:dyDescent="0.25">
      <c r="A51" s="16">
        <v>4</v>
      </c>
      <c r="B51" s="172" t="s">
        <v>217</v>
      </c>
      <c r="C51" s="173"/>
      <c r="D51" s="34"/>
      <c r="E51" s="10" t="s">
        <v>7</v>
      </c>
      <c r="F51" s="5">
        <v>5</v>
      </c>
      <c r="G51" s="34"/>
      <c r="H51" s="10" t="s">
        <v>7</v>
      </c>
      <c r="I51" s="5">
        <v>5</v>
      </c>
      <c r="J51" s="34"/>
      <c r="K51" s="10" t="s">
        <v>7</v>
      </c>
      <c r="L51" s="5">
        <v>5</v>
      </c>
      <c r="M51" s="34"/>
      <c r="N51" s="10" t="s">
        <v>7</v>
      </c>
      <c r="O51" s="5">
        <v>5</v>
      </c>
      <c r="P51" s="34"/>
      <c r="Q51" s="10" t="s">
        <v>7</v>
      </c>
      <c r="R51" s="5">
        <v>5</v>
      </c>
      <c r="S51" s="34"/>
      <c r="T51" s="10" t="s">
        <v>7</v>
      </c>
      <c r="U51" s="5">
        <v>5</v>
      </c>
      <c r="V51" s="34"/>
      <c r="W51" s="10" t="s">
        <v>7</v>
      </c>
      <c r="X51" s="5">
        <v>5</v>
      </c>
      <c r="Y51" s="34"/>
      <c r="Z51" s="10" t="s">
        <v>7</v>
      </c>
      <c r="AA51" s="5">
        <v>5</v>
      </c>
      <c r="AB51" s="34"/>
      <c r="AC51" s="10" t="s">
        <v>7</v>
      </c>
      <c r="AD51" s="5">
        <v>5</v>
      </c>
      <c r="AE51" s="34"/>
      <c r="AF51" s="10" t="s">
        <v>7</v>
      </c>
      <c r="AG51" s="5">
        <v>5</v>
      </c>
    </row>
    <row r="52" spans="1:33" outlineLevel="1" x14ac:dyDescent="0.25">
      <c r="A52" s="16">
        <v>5</v>
      </c>
      <c r="B52" s="176" t="s">
        <v>218</v>
      </c>
      <c r="C52" s="177"/>
      <c r="D52" s="34"/>
      <c r="E52" s="10" t="s">
        <v>7</v>
      </c>
      <c r="F52" s="5">
        <v>15</v>
      </c>
      <c r="G52" s="34"/>
      <c r="H52" s="10" t="s">
        <v>7</v>
      </c>
      <c r="I52" s="5">
        <v>15</v>
      </c>
      <c r="J52" s="34"/>
      <c r="K52" s="10" t="s">
        <v>7</v>
      </c>
      <c r="L52" s="5">
        <v>15</v>
      </c>
      <c r="M52" s="34"/>
      <c r="N52" s="10" t="s">
        <v>7</v>
      </c>
      <c r="O52" s="5">
        <v>15</v>
      </c>
      <c r="P52" s="34"/>
      <c r="Q52" s="10" t="s">
        <v>7</v>
      </c>
      <c r="R52" s="5">
        <v>15</v>
      </c>
      <c r="S52" s="34"/>
      <c r="T52" s="10" t="s">
        <v>7</v>
      </c>
      <c r="U52" s="5">
        <v>15</v>
      </c>
      <c r="V52" s="34"/>
      <c r="W52" s="10" t="s">
        <v>7</v>
      </c>
      <c r="X52" s="5">
        <v>15</v>
      </c>
      <c r="Y52" s="34"/>
      <c r="Z52" s="10" t="s">
        <v>7</v>
      </c>
      <c r="AA52" s="5">
        <v>15</v>
      </c>
      <c r="AB52" s="34"/>
      <c r="AC52" s="10" t="s">
        <v>7</v>
      </c>
      <c r="AD52" s="5">
        <v>15</v>
      </c>
      <c r="AE52" s="34"/>
      <c r="AF52" s="10" t="s">
        <v>7</v>
      </c>
      <c r="AG52" s="5">
        <v>15</v>
      </c>
    </row>
    <row r="53" spans="1:33" outlineLevel="1" x14ac:dyDescent="0.25">
      <c r="A53" s="175" t="s">
        <v>15</v>
      </c>
      <c r="B53" s="175"/>
      <c r="C53" s="175"/>
      <c r="D53" s="175"/>
      <c r="E53" s="175"/>
      <c r="F53" s="175"/>
      <c r="I53"/>
      <c r="L53"/>
      <c r="O53"/>
      <c r="R53"/>
      <c r="U53"/>
      <c r="X53"/>
      <c r="AA53"/>
      <c r="AD53"/>
      <c r="AG53"/>
    </row>
  </sheetData>
  <sheetProtection selectLockedCells="1"/>
  <mergeCells count="83">
    <mergeCell ref="A12:D12"/>
    <mergeCell ref="A3:AE3"/>
    <mergeCell ref="A2:AE2"/>
    <mergeCell ref="A1:AE1"/>
    <mergeCell ref="A5:C5"/>
    <mergeCell ref="A9:B9"/>
    <mergeCell ref="A10:B10"/>
    <mergeCell ref="A8:C8"/>
    <mergeCell ref="D8:D10"/>
    <mergeCell ref="D13:F13"/>
    <mergeCell ref="G13:I13"/>
    <mergeCell ref="J13:L13"/>
    <mergeCell ref="M13:O13"/>
    <mergeCell ref="P13:R13"/>
    <mergeCell ref="A31:AG31"/>
    <mergeCell ref="A25:AG25"/>
    <mergeCell ref="A26:A27"/>
    <mergeCell ref="B26:C27"/>
    <mergeCell ref="D26:AG26"/>
    <mergeCell ref="D27:F27"/>
    <mergeCell ref="G27:I27"/>
    <mergeCell ref="J27:L27"/>
    <mergeCell ref="M27:O27"/>
    <mergeCell ref="P27:R27"/>
    <mergeCell ref="S27:U27"/>
    <mergeCell ref="V27:X27"/>
    <mergeCell ref="Y27:AA27"/>
    <mergeCell ref="AB27:AD27"/>
    <mergeCell ref="AE27:AG27"/>
    <mergeCell ref="A29:C29"/>
    <mergeCell ref="B36:C36"/>
    <mergeCell ref="A32:A33"/>
    <mergeCell ref="B32:C33"/>
    <mergeCell ref="D32:AG32"/>
    <mergeCell ref="D33:F33"/>
    <mergeCell ref="G33:I33"/>
    <mergeCell ref="J33:L33"/>
    <mergeCell ref="M33:O33"/>
    <mergeCell ref="P33:R33"/>
    <mergeCell ref="S33:U33"/>
    <mergeCell ref="V33:X33"/>
    <mergeCell ref="Y33:AA33"/>
    <mergeCell ref="AB33:AD33"/>
    <mergeCell ref="AE33:AG33"/>
    <mergeCell ref="B34:C34"/>
    <mergeCell ref="B35:C35"/>
    <mergeCell ref="B41:C41"/>
    <mergeCell ref="A38:AG38"/>
    <mergeCell ref="A39:A40"/>
    <mergeCell ref="B39:C40"/>
    <mergeCell ref="D39:AG39"/>
    <mergeCell ref="D40:F40"/>
    <mergeCell ref="G40:I40"/>
    <mergeCell ref="J40:L40"/>
    <mergeCell ref="M40:O40"/>
    <mergeCell ref="P40:R40"/>
    <mergeCell ref="S40:U40"/>
    <mergeCell ref="V40:X40"/>
    <mergeCell ref="Y40:AA40"/>
    <mergeCell ref="AB40:AD40"/>
    <mergeCell ref="AE40:AG40"/>
    <mergeCell ref="B42:C42"/>
    <mergeCell ref="A43:AG43"/>
    <mergeCell ref="A45:AG45"/>
    <mergeCell ref="A46:A47"/>
    <mergeCell ref="B46:C47"/>
    <mergeCell ref="D46:AG46"/>
    <mergeCell ref="D47:F47"/>
    <mergeCell ref="G47:I47"/>
    <mergeCell ref="J47:L47"/>
    <mergeCell ref="A53:F53"/>
    <mergeCell ref="AE47:AG47"/>
    <mergeCell ref="B48:C48"/>
    <mergeCell ref="B49:C49"/>
    <mergeCell ref="B50:C50"/>
    <mergeCell ref="B51:C51"/>
    <mergeCell ref="B52:C52"/>
    <mergeCell ref="M47:O47"/>
    <mergeCell ref="P47:R47"/>
    <mergeCell ref="S47:U47"/>
    <mergeCell ref="V47:X47"/>
    <mergeCell ref="Y47:AA47"/>
    <mergeCell ref="AB47:AD47"/>
  </mergeCells>
  <pageMargins left="0.23622047244094491" right="0.23622047244094491" top="0.39370078740157483" bottom="0.39370078740157483" header="0.11811023622047245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44"/>
  <sheetViews>
    <sheetView view="pageBreakPreview" topLeftCell="A20" zoomScale="80" zoomScaleNormal="80" zoomScaleSheetLayoutView="80" zoomScalePageLayoutView="10" workbookViewId="0">
      <selection activeCell="O38" sqref="O38:Q38"/>
    </sheetView>
  </sheetViews>
  <sheetFormatPr defaultRowHeight="18.75" outlineLevelRow="1" x14ac:dyDescent="0.3"/>
  <cols>
    <col min="1" max="1" width="4.85546875" style="38" customWidth="1"/>
    <col min="2" max="2" width="45.140625" style="38" customWidth="1"/>
    <col min="3" max="3" width="4.28515625" style="38" customWidth="1"/>
    <col min="4" max="4" width="1.85546875" style="38" customWidth="1"/>
    <col min="5" max="5" width="4.28515625" style="39" customWidth="1"/>
    <col min="6" max="6" width="4.28515625" style="38" customWidth="1"/>
    <col min="7" max="7" width="1.85546875" style="38" customWidth="1"/>
    <col min="8" max="8" width="4.28515625" style="39" customWidth="1"/>
    <col min="9" max="9" width="4.28515625" style="38" customWidth="1"/>
    <col min="10" max="10" width="1.85546875" style="38" customWidth="1"/>
    <col min="11" max="11" width="4.28515625" style="39" customWidth="1"/>
    <col min="12" max="12" width="4.28515625" style="38" customWidth="1"/>
    <col min="13" max="13" width="1.85546875" style="38" customWidth="1"/>
    <col min="14" max="14" width="4.28515625" style="39" customWidth="1"/>
    <col min="15" max="15" width="4.28515625" style="38" customWidth="1"/>
    <col min="16" max="16" width="1.85546875" style="38" customWidth="1"/>
    <col min="17" max="17" width="4.28515625" style="39" customWidth="1"/>
    <col min="18" max="18" width="4.28515625" style="38" customWidth="1"/>
    <col min="19" max="19" width="1.85546875" style="38" customWidth="1"/>
    <col min="20" max="20" width="4.28515625" style="39" customWidth="1"/>
    <col min="21" max="21" width="4.28515625" style="38" customWidth="1"/>
    <col min="22" max="22" width="1.85546875" style="38" customWidth="1"/>
    <col min="23" max="23" width="4.28515625" style="39" customWidth="1"/>
    <col min="24" max="24" width="4.28515625" style="38" customWidth="1"/>
    <col min="25" max="25" width="1.85546875" style="38" customWidth="1"/>
    <col min="26" max="26" width="4.28515625" style="39" customWidth="1"/>
    <col min="27" max="27" width="4.28515625" style="38" customWidth="1"/>
    <col min="28" max="28" width="1.85546875" style="38" customWidth="1"/>
    <col min="29" max="29" width="4.28515625" style="39" customWidth="1"/>
    <col min="30" max="30" width="4.28515625" style="38" customWidth="1"/>
    <col min="31" max="31" width="1.85546875" style="38" customWidth="1"/>
    <col min="32" max="32" width="4.28515625" style="39" customWidth="1"/>
    <col min="33" max="16384" width="9.140625" style="38"/>
  </cols>
  <sheetData>
    <row r="1" spans="1:32" s="47" customFormat="1" ht="26.25" x14ac:dyDescent="0.4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Q1" s="48"/>
      <c r="T1" s="48"/>
      <c r="W1" s="48"/>
      <c r="Z1" s="48"/>
      <c r="AC1" s="48"/>
      <c r="AF1" s="48"/>
    </row>
    <row r="2" spans="1:32" s="47" customFormat="1" ht="26.25" x14ac:dyDescent="0.4">
      <c r="A2" s="204" t="s">
        <v>179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Q2" s="48"/>
      <c r="T2" s="48"/>
      <c r="W2" s="48"/>
      <c r="Z2" s="48"/>
      <c r="AC2" s="48"/>
      <c r="AF2" s="48"/>
    </row>
    <row r="3" spans="1:32" s="47" customFormat="1" ht="26.25" x14ac:dyDescent="0.4">
      <c r="A3" s="204" t="s">
        <v>180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Q3" s="48"/>
      <c r="T3" s="48"/>
      <c r="W3" s="48"/>
      <c r="Z3" s="48"/>
      <c r="AC3" s="48"/>
      <c r="AF3" s="48"/>
    </row>
    <row r="4" spans="1:32" x14ac:dyDescent="0.3">
      <c r="A4" s="37"/>
    </row>
    <row r="5" spans="1:32" x14ac:dyDescent="0.3">
      <c r="A5" s="199" t="s">
        <v>182</v>
      </c>
      <c r="B5" s="199"/>
      <c r="C5" s="198"/>
      <c r="D5" s="198"/>
      <c r="E5" s="198"/>
    </row>
    <row r="6" spans="1:32" ht="27" customHeight="1" x14ac:dyDescent="0.3">
      <c r="A6" s="54" t="s">
        <v>2</v>
      </c>
      <c r="B6" s="54" t="s">
        <v>11</v>
      </c>
      <c r="C6" s="200" t="s">
        <v>17</v>
      </c>
      <c r="D6" s="200"/>
      <c r="E6" s="200"/>
      <c r="F6" s="200"/>
      <c r="G6" s="200"/>
      <c r="H6" s="60"/>
      <c r="I6" s="200" t="s">
        <v>174</v>
      </c>
      <c r="J6" s="200"/>
      <c r="K6" s="200"/>
      <c r="L6" s="200" t="s">
        <v>173</v>
      </c>
      <c r="M6" s="200"/>
      <c r="N6" s="200"/>
      <c r="P6" s="43"/>
      <c r="Q6" s="43"/>
      <c r="R6" s="43"/>
      <c r="S6" s="43"/>
      <c r="T6" s="43"/>
      <c r="U6" s="43"/>
    </row>
    <row r="7" spans="1:32" ht="27" customHeight="1" x14ac:dyDescent="0.3">
      <c r="A7" s="52">
        <v>1</v>
      </c>
      <c r="B7" s="53"/>
      <c r="C7" s="205"/>
      <c r="D7" s="205"/>
      <c r="E7" s="205"/>
      <c r="F7" s="205"/>
      <c r="G7" s="205"/>
      <c r="H7" s="61"/>
      <c r="I7" s="206"/>
      <c r="J7" s="206"/>
      <c r="K7" s="206"/>
      <c r="L7" s="206"/>
      <c r="M7" s="206"/>
      <c r="N7" s="206"/>
      <c r="P7" s="49"/>
      <c r="Q7" s="49"/>
      <c r="R7" s="49"/>
      <c r="S7" s="49"/>
      <c r="T7" s="49"/>
      <c r="U7" s="49"/>
    </row>
    <row r="8" spans="1:32" x14ac:dyDescent="0.3">
      <c r="A8" s="37"/>
    </row>
    <row r="9" spans="1:32" x14ac:dyDescent="0.3">
      <c r="A9" s="198" t="s">
        <v>181</v>
      </c>
      <c r="B9" s="198"/>
      <c r="C9" s="198"/>
      <c r="D9" s="198"/>
      <c r="E9" s="198"/>
      <c r="F9" s="198"/>
      <c r="G9" s="198"/>
      <c r="H9" s="50"/>
      <c r="I9" s="50"/>
      <c r="J9" s="50"/>
      <c r="K9" s="50"/>
      <c r="L9" s="50"/>
      <c r="M9" s="50"/>
      <c r="N9" s="43"/>
      <c r="O9" s="43"/>
      <c r="P9" s="43"/>
      <c r="Q9" s="43"/>
      <c r="R9" s="43"/>
      <c r="S9" s="43"/>
    </row>
    <row r="10" spans="1:32" ht="27" customHeight="1" outlineLevel="1" x14ac:dyDescent="0.3">
      <c r="A10" s="54" t="s">
        <v>2</v>
      </c>
      <c r="B10" s="54" t="s">
        <v>10</v>
      </c>
      <c r="C10" s="195" t="s">
        <v>17</v>
      </c>
      <c r="D10" s="196"/>
      <c r="E10" s="196"/>
      <c r="F10" s="196"/>
      <c r="G10" s="197"/>
      <c r="H10" s="43"/>
      <c r="I10" s="43"/>
      <c r="J10" s="43"/>
      <c r="K10" s="43"/>
      <c r="L10" s="43"/>
      <c r="M10" s="43"/>
      <c r="N10" s="49"/>
      <c r="O10" s="49"/>
      <c r="P10" s="49"/>
      <c r="Q10" s="49"/>
      <c r="R10" s="49"/>
      <c r="S10" s="49"/>
    </row>
    <row r="11" spans="1:32" ht="27" customHeight="1" outlineLevel="1" x14ac:dyDescent="0.3">
      <c r="A11" s="52">
        <v>1</v>
      </c>
      <c r="B11" s="53"/>
      <c r="C11" s="192"/>
      <c r="D11" s="193"/>
      <c r="E11" s="193"/>
      <c r="F11" s="193"/>
      <c r="G11" s="194"/>
      <c r="H11" s="42"/>
      <c r="I11" s="40"/>
      <c r="J11" s="41"/>
      <c r="K11" s="42"/>
      <c r="L11" s="40"/>
      <c r="M11" s="41"/>
      <c r="N11" s="42"/>
      <c r="O11" s="43"/>
      <c r="P11" s="44"/>
      <c r="Q11" s="45"/>
      <c r="R11" s="51"/>
      <c r="S11" s="51"/>
    </row>
    <row r="12" spans="1:32" ht="27" customHeight="1" outlineLevel="1" x14ac:dyDescent="0.3">
      <c r="A12" s="52">
        <v>2</v>
      </c>
      <c r="B12" s="53"/>
      <c r="C12" s="192"/>
      <c r="D12" s="193"/>
      <c r="E12" s="193"/>
      <c r="F12" s="193"/>
      <c r="G12" s="194"/>
      <c r="H12" s="42"/>
      <c r="I12" s="40"/>
      <c r="J12" s="41"/>
      <c r="K12" s="42"/>
      <c r="L12" s="40"/>
      <c r="M12" s="41"/>
      <c r="N12" s="42"/>
      <c r="O12" s="43"/>
      <c r="P12" s="44"/>
      <c r="Q12" s="45"/>
    </row>
    <row r="13" spans="1:32" ht="27" customHeight="1" outlineLevel="1" x14ac:dyDescent="0.3">
      <c r="A13" s="52">
        <v>3</v>
      </c>
      <c r="B13" s="53"/>
      <c r="C13" s="192"/>
      <c r="D13" s="193"/>
      <c r="E13" s="193"/>
      <c r="F13" s="193"/>
      <c r="G13" s="194"/>
      <c r="H13" s="42"/>
      <c r="I13" s="40"/>
      <c r="J13" s="41"/>
      <c r="K13" s="42"/>
      <c r="L13" s="40"/>
      <c r="M13" s="41"/>
      <c r="N13" s="42"/>
      <c r="O13" s="43"/>
      <c r="P13" s="44"/>
      <c r="Q13" s="45"/>
    </row>
    <row r="14" spans="1:32" ht="27" customHeight="1" outlineLevel="1" x14ac:dyDescent="0.3">
      <c r="A14" s="52">
        <v>4</v>
      </c>
      <c r="B14" s="53"/>
      <c r="C14" s="192"/>
      <c r="D14" s="193"/>
      <c r="E14" s="193"/>
      <c r="F14" s="193"/>
      <c r="G14" s="194"/>
      <c r="H14" s="42"/>
      <c r="I14" s="40"/>
      <c r="J14" s="41"/>
      <c r="K14" s="42"/>
      <c r="L14" s="40"/>
      <c r="M14" s="41"/>
      <c r="N14" s="42"/>
      <c r="O14" s="43"/>
      <c r="P14" s="44"/>
      <c r="Q14" s="45"/>
    </row>
    <row r="15" spans="1:32" ht="27" customHeight="1" outlineLevel="1" x14ac:dyDescent="0.3">
      <c r="A15" s="52">
        <v>5</v>
      </c>
      <c r="B15" s="53"/>
      <c r="C15" s="192"/>
      <c r="D15" s="193"/>
      <c r="E15" s="193"/>
      <c r="F15" s="193"/>
      <c r="G15" s="194"/>
      <c r="H15" s="42"/>
      <c r="I15" s="40"/>
      <c r="J15" s="41"/>
      <c r="K15" s="42"/>
      <c r="L15" s="40"/>
      <c r="M15" s="41"/>
      <c r="N15" s="42"/>
      <c r="O15" s="43"/>
      <c r="P15" s="44"/>
      <c r="Q15" s="45"/>
    </row>
    <row r="16" spans="1:32" ht="27" customHeight="1" outlineLevel="1" x14ac:dyDescent="0.3">
      <c r="A16" s="52">
        <v>6</v>
      </c>
      <c r="B16" s="53"/>
      <c r="C16" s="192"/>
      <c r="D16" s="193"/>
      <c r="E16" s="193"/>
      <c r="F16" s="193"/>
      <c r="G16" s="194"/>
      <c r="H16" s="42"/>
      <c r="I16" s="40"/>
      <c r="J16" s="41"/>
      <c r="K16" s="42"/>
      <c r="L16" s="40"/>
      <c r="M16" s="41"/>
      <c r="N16" s="42"/>
      <c r="O16" s="43"/>
      <c r="P16" s="44"/>
      <c r="Q16" s="45"/>
    </row>
    <row r="17" spans="1:32" ht="27" customHeight="1" outlineLevel="1" x14ac:dyDescent="0.3">
      <c r="A17" s="52">
        <v>7</v>
      </c>
      <c r="B17" s="53"/>
      <c r="C17" s="192"/>
      <c r="D17" s="193"/>
      <c r="E17" s="193"/>
      <c r="F17" s="193"/>
      <c r="G17" s="194"/>
      <c r="H17" s="42"/>
      <c r="I17" s="40"/>
      <c r="J17" s="41"/>
      <c r="K17" s="42"/>
      <c r="L17" s="40"/>
      <c r="M17" s="41"/>
      <c r="N17" s="42"/>
      <c r="O17" s="43"/>
      <c r="P17" s="44"/>
      <c r="Q17" s="45"/>
    </row>
    <row r="18" spans="1:32" ht="27" customHeight="1" outlineLevel="1" x14ac:dyDescent="0.3">
      <c r="A18" s="52">
        <v>8</v>
      </c>
      <c r="B18" s="53"/>
      <c r="C18" s="192"/>
      <c r="D18" s="193"/>
      <c r="E18" s="193"/>
      <c r="F18" s="193"/>
      <c r="G18" s="194"/>
      <c r="H18" s="42"/>
      <c r="I18" s="40"/>
      <c r="J18" s="41"/>
      <c r="K18" s="42"/>
      <c r="L18" s="40"/>
      <c r="M18" s="41"/>
      <c r="N18" s="42"/>
      <c r="O18" s="43"/>
      <c r="P18" s="44"/>
      <c r="Q18" s="45"/>
    </row>
    <row r="19" spans="1:32" ht="27" customHeight="1" outlineLevel="1" x14ac:dyDescent="0.3">
      <c r="A19" s="52">
        <v>9</v>
      </c>
      <c r="B19" s="53"/>
      <c r="C19" s="192"/>
      <c r="D19" s="193"/>
      <c r="E19" s="193"/>
      <c r="F19" s="193"/>
      <c r="G19" s="194"/>
      <c r="H19" s="42"/>
      <c r="I19" s="40"/>
      <c r="J19" s="41"/>
      <c r="K19" s="42"/>
      <c r="L19" s="40"/>
      <c r="M19" s="41"/>
      <c r="N19" s="42"/>
      <c r="O19" s="43"/>
      <c r="P19" s="44"/>
      <c r="Q19" s="45"/>
    </row>
    <row r="20" spans="1:32" ht="27" customHeight="1" outlineLevel="1" x14ac:dyDescent="0.3">
      <c r="A20" s="52">
        <v>10</v>
      </c>
      <c r="B20" s="53"/>
      <c r="C20" s="192"/>
      <c r="D20" s="193"/>
      <c r="E20" s="193"/>
      <c r="F20" s="193"/>
      <c r="G20" s="194"/>
      <c r="H20" s="42"/>
      <c r="I20" s="40"/>
      <c r="J20" s="41"/>
      <c r="K20" s="42"/>
      <c r="L20" s="40"/>
      <c r="M20" s="41"/>
      <c r="N20" s="42"/>
      <c r="O20" s="43"/>
      <c r="P20" s="44"/>
      <c r="Q20" s="45"/>
    </row>
    <row r="22" spans="1:32" x14ac:dyDescent="0.3">
      <c r="A22" s="198" t="s">
        <v>19</v>
      </c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</row>
    <row r="23" spans="1:32" outlineLevel="1" x14ac:dyDescent="0.3">
      <c r="A23" s="200" t="s">
        <v>2</v>
      </c>
      <c r="B23" s="200" t="s">
        <v>3</v>
      </c>
      <c r="C23" s="201" t="s">
        <v>4</v>
      </c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</row>
    <row r="24" spans="1:32" outlineLevel="1" x14ac:dyDescent="0.3">
      <c r="A24" s="200"/>
      <c r="B24" s="200"/>
      <c r="C24" s="201">
        <v>1</v>
      </c>
      <c r="D24" s="201"/>
      <c r="E24" s="201"/>
      <c r="F24" s="201">
        <v>2</v>
      </c>
      <c r="G24" s="201"/>
      <c r="H24" s="201"/>
      <c r="I24" s="201">
        <v>3</v>
      </c>
      <c r="J24" s="201"/>
      <c r="K24" s="201"/>
      <c r="L24" s="201">
        <v>4</v>
      </c>
      <c r="M24" s="201"/>
      <c r="N24" s="201"/>
      <c r="O24" s="201">
        <v>5</v>
      </c>
      <c r="P24" s="201"/>
      <c r="Q24" s="201"/>
      <c r="R24" s="201">
        <v>6</v>
      </c>
      <c r="S24" s="201"/>
      <c r="T24" s="201"/>
      <c r="U24" s="201">
        <v>7</v>
      </c>
      <c r="V24" s="201"/>
      <c r="W24" s="201"/>
      <c r="X24" s="201">
        <v>8</v>
      </c>
      <c r="Y24" s="201"/>
      <c r="Z24" s="201"/>
      <c r="AA24" s="201">
        <v>9</v>
      </c>
      <c r="AB24" s="201"/>
      <c r="AC24" s="201"/>
      <c r="AD24" s="201">
        <v>10</v>
      </c>
      <c r="AE24" s="201"/>
      <c r="AF24" s="201"/>
    </row>
    <row r="25" spans="1:32" s="58" customFormat="1" ht="27" customHeight="1" outlineLevel="1" x14ac:dyDescent="0.25">
      <c r="A25" s="52">
        <v>1</v>
      </c>
      <c r="B25" s="53" t="s">
        <v>1</v>
      </c>
      <c r="C25" s="55"/>
      <c r="D25" s="56" t="s">
        <v>7</v>
      </c>
      <c r="E25" s="57">
        <v>5</v>
      </c>
      <c r="F25" s="55"/>
      <c r="G25" s="56" t="s">
        <v>7</v>
      </c>
      <c r="H25" s="57">
        <v>5</v>
      </c>
      <c r="I25" s="55"/>
      <c r="J25" s="56" t="s">
        <v>7</v>
      </c>
      <c r="K25" s="57">
        <v>5</v>
      </c>
      <c r="L25" s="55"/>
      <c r="M25" s="56" t="s">
        <v>7</v>
      </c>
      <c r="N25" s="57">
        <v>5</v>
      </c>
      <c r="O25" s="55"/>
      <c r="P25" s="56" t="s">
        <v>7</v>
      </c>
      <c r="Q25" s="57">
        <v>5</v>
      </c>
      <c r="R25" s="55"/>
      <c r="S25" s="56" t="s">
        <v>7</v>
      </c>
      <c r="T25" s="57">
        <v>5</v>
      </c>
      <c r="U25" s="55"/>
      <c r="V25" s="56" t="s">
        <v>7</v>
      </c>
      <c r="W25" s="57">
        <v>5</v>
      </c>
      <c r="X25" s="55"/>
      <c r="Y25" s="56" t="s">
        <v>7</v>
      </c>
      <c r="Z25" s="57">
        <v>5</v>
      </c>
      <c r="AA25" s="55"/>
      <c r="AB25" s="56" t="s">
        <v>7</v>
      </c>
      <c r="AC25" s="57">
        <v>5</v>
      </c>
      <c r="AD25" s="55"/>
      <c r="AE25" s="56" t="s">
        <v>7</v>
      </c>
      <c r="AF25" s="57">
        <v>5</v>
      </c>
    </row>
    <row r="26" spans="1:32" s="58" customFormat="1" ht="27" customHeight="1" outlineLevel="1" x14ac:dyDescent="0.25">
      <c r="A26" s="52">
        <v>2</v>
      </c>
      <c r="B26" s="53" t="s">
        <v>5</v>
      </c>
      <c r="C26" s="55"/>
      <c r="D26" s="56" t="s">
        <v>7</v>
      </c>
      <c r="E26" s="57">
        <v>5</v>
      </c>
      <c r="F26" s="55"/>
      <c r="G26" s="56" t="s">
        <v>7</v>
      </c>
      <c r="H26" s="57">
        <v>5</v>
      </c>
      <c r="I26" s="55"/>
      <c r="J26" s="56" t="s">
        <v>7</v>
      </c>
      <c r="K26" s="57">
        <v>5</v>
      </c>
      <c r="L26" s="55"/>
      <c r="M26" s="56" t="s">
        <v>7</v>
      </c>
      <c r="N26" s="57">
        <v>5</v>
      </c>
      <c r="O26" s="55"/>
      <c r="P26" s="56" t="s">
        <v>7</v>
      </c>
      <c r="Q26" s="57">
        <v>5</v>
      </c>
      <c r="R26" s="55"/>
      <c r="S26" s="56" t="s">
        <v>7</v>
      </c>
      <c r="T26" s="57">
        <v>5</v>
      </c>
      <c r="U26" s="55"/>
      <c r="V26" s="56" t="s">
        <v>7</v>
      </c>
      <c r="W26" s="57">
        <v>5</v>
      </c>
      <c r="X26" s="55"/>
      <c r="Y26" s="56" t="s">
        <v>7</v>
      </c>
      <c r="Z26" s="57">
        <v>5</v>
      </c>
      <c r="AA26" s="55"/>
      <c r="AB26" s="56" t="s">
        <v>7</v>
      </c>
      <c r="AC26" s="57">
        <v>5</v>
      </c>
      <c r="AD26" s="55"/>
      <c r="AE26" s="56" t="s">
        <v>7</v>
      </c>
      <c r="AF26" s="57">
        <v>5</v>
      </c>
    </row>
    <row r="27" spans="1:32" s="58" customFormat="1" ht="27" customHeight="1" outlineLevel="1" x14ac:dyDescent="0.25">
      <c r="A27" s="52">
        <v>3</v>
      </c>
      <c r="B27" s="53" t="s">
        <v>6</v>
      </c>
      <c r="C27" s="55"/>
      <c r="D27" s="56" t="s">
        <v>7</v>
      </c>
      <c r="E27" s="57">
        <v>25</v>
      </c>
      <c r="F27" s="55"/>
      <c r="G27" s="56" t="s">
        <v>7</v>
      </c>
      <c r="H27" s="57">
        <v>25</v>
      </c>
      <c r="I27" s="55"/>
      <c r="J27" s="56" t="s">
        <v>7</v>
      </c>
      <c r="K27" s="57">
        <v>25</v>
      </c>
      <c r="L27" s="55"/>
      <c r="M27" s="56" t="s">
        <v>7</v>
      </c>
      <c r="N27" s="57">
        <v>25</v>
      </c>
      <c r="O27" s="55"/>
      <c r="P27" s="56" t="s">
        <v>7</v>
      </c>
      <c r="Q27" s="57">
        <v>25</v>
      </c>
      <c r="R27" s="55"/>
      <c r="S27" s="56" t="s">
        <v>7</v>
      </c>
      <c r="T27" s="57">
        <v>25</v>
      </c>
      <c r="U27" s="55"/>
      <c r="V27" s="56" t="s">
        <v>7</v>
      </c>
      <c r="W27" s="57">
        <v>25</v>
      </c>
      <c r="X27" s="55"/>
      <c r="Y27" s="56" t="s">
        <v>7</v>
      </c>
      <c r="Z27" s="57">
        <v>25</v>
      </c>
      <c r="AA27" s="55"/>
      <c r="AB27" s="56" t="s">
        <v>7</v>
      </c>
      <c r="AC27" s="57">
        <v>25</v>
      </c>
      <c r="AD27" s="55"/>
      <c r="AE27" s="56" t="s">
        <v>7</v>
      </c>
      <c r="AF27" s="57">
        <v>25</v>
      </c>
    </row>
    <row r="29" spans="1:32" x14ac:dyDescent="0.3">
      <c r="A29" s="198" t="s">
        <v>20</v>
      </c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</row>
    <row r="30" spans="1:32" outlineLevel="1" x14ac:dyDescent="0.3">
      <c r="A30" s="200" t="s">
        <v>2</v>
      </c>
      <c r="B30" s="200" t="s">
        <v>3</v>
      </c>
      <c r="C30" s="201" t="s">
        <v>4</v>
      </c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</row>
    <row r="31" spans="1:32" outlineLevel="1" x14ac:dyDescent="0.3">
      <c r="A31" s="200"/>
      <c r="B31" s="200"/>
      <c r="C31" s="201">
        <v>1</v>
      </c>
      <c r="D31" s="201"/>
      <c r="E31" s="201"/>
      <c r="F31" s="201">
        <v>2</v>
      </c>
      <c r="G31" s="201"/>
      <c r="H31" s="201"/>
      <c r="I31" s="201">
        <v>3</v>
      </c>
      <c r="J31" s="201"/>
      <c r="K31" s="201"/>
      <c r="L31" s="201">
        <v>4</v>
      </c>
      <c r="M31" s="201"/>
      <c r="N31" s="201"/>
      <c r="O31" s="201">
        <v>5</v>
      </c>
      <c r="P31" s="201"/>
      <c r="Q31" s="201"/>
      <c r="R31" s="201">
        <v>6</v>
      </c>
      <c r="S31" s="201"/>
      <c r="T31" s="201"/>
      <c r="U31" s="201">
        <v>7</v>
      </c>
      <c r="V31" s="201"/>
      <c r="W31" s="201"/>
      <c r="X31" s="201">
        <v>8</v>
      </c>
      <c r="Y31" s="201"/>
      <c r="Z31" s="201"/>
      <c r="AA31" s="201">
        <v>9</v>
      </c>
      <c r="AB31" s="201"/>
      <c r="AC31" s="201"/>
      <c r="AD31" s="201">
        <v>10</v>
      </c>
      <c r="AE31" s="201"/>
      <c r="AF31" s="201"/>
    </row>
    <row r="32" spans="1:32" s="58" customFormat="1" ht="27" customHeight="1" outlineLevel="1" x14ac:dyDescent="0.25">
      <c r="A32" s="52">
        <v>1</v>
      </c>
      <c r="B32" s="53" t="s">
        <v>9</v>
      </c>
      <c r="C32" s="55"/>
      <c r="D32" s="56" t="s">
        <v>7</v>
      </c>
      <c r="E32" s="57">
        <v>5</v>
      </c>
      <c r="F32" s="55"/>
      <c r="G32" s="56" t="s">
        <v>7</v>
      </c>
      <c r="H32" s="57">
        <v>5</v>
      </c>
      <c r="I32" s="55"/>
      <c r="J32" s="56" t="s">
        <v>7</v>
      </c>
      <c r="K32" s="57">
        <v>5</v>
      </c>
      <c r="L32" s="55"/>
      <c r="M32" s="56" t="s">
        <v>7</v>
      </c>
      <c r="N32" s="57">
        <v>5</v>
      </c>
      <c r="O32" s="55"/>
      <c r="P32" s="56" t="s">
        <v>7</v>
      </c>
      <c r="Q32" s="57">
        <v>5</v>
      </c>
      <c r="R32" s="55"/>
      <c r="S32" s="56" t="s">
        <v>7</v>
      </c>
      <c r="T32" s="57">
        <v>5</v>
      </c>
      <c r="U32" s="55"/>
      <c r="V32" s="56" t="s">
        <v>7</v>
      </c>
      <c r="W32" s="57">
        <v>5</v>
      </c>
      <c r="X32" s="55"/>
      <c r="Y32" s="56" t="s">
        <v>7</v>
      </c>
      <c r="Z32" s="57">
        <v>5</v>
      </c>
      <c r="AA32" s="55"/>
      <c r="AB32" s="56" t="s">
        <v>7</v>
      </c>
      <c r="AC32" s="57">
        <v>5</v>
      </c>
      <c r="AD32" s="55"/>
      <c r="AE32" s="56" t="s">
        <v>7</v>
      </c>
      <c r="AF32" s="57">
        <v>5</v>
      </c>
    </row>
    <row r="33" spans="1:32" s="58" customFormat="1" ht="27" customHeight="1" outlineLevel="1" x14ac:dyDescent="0.25">
      <c r="A33" s="52">
        <v>2</v>
      </c>
      <c r="B33" s="53" t="s">
        <v>178</v>
      </c>
      <c r="C33" s="55"/>
      <c r="D33" s="56" t="s">
        <v>7</v>
      </c>
      <c r="E33" s="57">
        <v>5</v>
      </c>
      <c r="F33" s="55"/>
      <c r="G33" s="56" t="s">
        <v>7</v>
      </c>
      <c r="H33" s="57">
        <v>5</v>
      </c>
      <c r="I33" s="55"/>
      <c r="J33" s="56" t="s">
        <v>7</v>
      </c>
      <c r="K33" s="57">
        <v>5</v>
      </c>
      <c r="L33" s="55"/>
      <c r="M33" s="56" t="s">
        <v>7</v>
      </c>
      <c r="N33" s="57">
        <v>5</v>
      </c>
      <c r="O33" s="55"/>
      <c r="P33" s="56" t="s">
        <v>7</v>
      </c>
      <c r="Q33" s="57">
        <v>5</v>
      </c>
      <c r="R33" s="55"/>
      <c r="S33" s="56" t="s">
        <v>7</v>
      </c>
      <c r="T33" s="57">
        <v>5</v>
      </c>
      <c r="U33" s="55"/>
      <c r="V33" s="56" t="s">
        <v>7</v>
      </c>
      <c r="W33" s="57">
        <v>5</v>
      </c>
      <c r="X33" s="55"/>
      <c r="Y33" s="56" t="s">
        <v>7</v>
      </c>
      <c r="Z33" s="57">
        <v>5</v>
      </c>
      <c r="AA33" s="55"/>
      <c r="AB33" s="56" t="s">
        <v>7</v>
      </c>
      <c r="AC33" s="57">
        <v>5</v>
      </c>
      <c r="AD33" s="55"/>
      <c r="AE33" s="56" t="s">
        <v>7</v>
      </c>
      <c r="AF33" s="57">
        <v>5</v>
      </c>
    </row>
    <row r="34" spans="1:32" s="46" customFormat="1" outlineLevel="1" x14ac:dyDescent="0.3">
      <c r="A34" s="203" t="s">
        <v>183</v>
      </c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</row>
    <row r="36" spans="1:32" x14ac:dyDescent="0.3">
      <c r="A36" s="198" t="s">
        <v>21</v>
      </c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</row>
    <row r="37" spans="1:32" outlineLevel="1" x14ac:dyDescent="0.3">
      <c r="A37" s="200" t="s">
        <v>2</v>
      </c>
      <c r="B37" s="200" t="s">
        <v>3</v>
      </c>
      <c r="C37" s="201" t="s">
        <v>4</v>
      </c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</row>
    <row r="38" spans="1:32" outlineLevel="1" x14ac:dyDescent="0.3">
      <c r="A38" s="200"/>
      <c r="B38" s="200"/>
      <c r="C38" s="201">
        <v>1</v>
      </c>
      <c r="D38" s="201"/>
      <c r="E38" s="201"/>
      <c r="F38" s="201">
        <v>2</v>
      </c>
      <c r="G38" s="201"/>
      <c r="H38" s="201"/>
      <c r="I38" s="201">
        <v>3</v>
      </c>
      <c r="J38" s="201"/>
      <c r="K38" s="201"/>
      <c r="L38" s="201">
        <v>4</v>
      </c>
      <c r="M38" s="201"/>
      <c r="N38" s="201"/>
      <c r="O38" s="201">
        <v>5</v>
      </c>
      <c r="P38" s="201"/>
      <c r="Q38" s="201"/>
      <c r="R38" s="201">
        <v>6</v>
      </c>
      <c r="S38" s="201"/>
      <c r="T38" s="201"/>
      <c r="U38" s="201">
        <v>7</v>
      </c>
      <c r="V38" s="201"/>
      <c r="W38" s="201"/>
      <c r="X38" s="201">
        <v>8</v>
      </c>
      <c r="Y38" s="201"/>
      <c r="Z38" s="201"/>
      <c r="AA38" s="201">
        <v>9</v>
      </c>
      <c r="AB38" s="201"/>
      <c r="AC38" s="201"/>
      <c r="AD38" s="201">
        <v>10</v>
      </c>
      <c r="AE38" s="201"/>
      <c r="AF38" s="201"/>
    </row>
    <row r="39" spans="1:32" s="58" customFormat="1" ht="27" customHeight="1" outlineLevel="1" x14ac:dyDescent="0.25">
      <c r="A39" s="52">
        <v>1</v>
      </c>
      <c r="B39" s="53" t="s">
        <v>14</v>
      </c>
      <c r="C39" s="55"/>
      <c r="D39" s="56" t="s">
        <v>7</v>
      </c>
      <c r="E39" s="57">
        <v>5</v>
      </c>
      <c r="F39" s="55"/>
      <c r="G39" s="56" t="s">
        <v>7</v>
      </c>
      <c r="H39" s="57">
        <v>5</v>
      </c>
      <c r="I39" s="55"/>
      <c r="J39" s="56" t="s">
        <v>7</v>
      </c>
      <c r="K39" s="57">
        <v>5</v>
      </c>
      <c r="L39" s="55"/>
      <c r="M39" s="56" t="s">
        <v>7</v>
      </c>
      <c r="N39" s="57">
        <v>5</v>
      </c>
      <c r="O39" s="55"/>
      <c r="P39" s="56" t="s">
        <v>7</v>
      </c>
      <c r="Q39" s="57">
        <v>5</v>
      </c>
      <c r="R39" s="55"/>
      <c r="S39" s="56" t="s">
        <v>7</v>
      </c>
      <c r="T39" s="57">
        <v>5</v>
      </c>
      <c r="U39" s="55"/>
      <c r="V39" s="56" t="s">
        <v>7</v>
      </c>
      <c r="W39" s="57">
        <v>5</v>
      </c>
      <c r="X39" s="55"/>
      <c r="Y39" s="56" t="s">
        <v>7</v>
      </c>
      <c r="Z39" s="57">
        <v>5</v>
      </c>
      <c r="AA39" s="55"/>
      <c r="AB39" s="56" t="s">
        <v>7</v>
      </c>
      <c r="AC39" s="57">
        <v>5</v>
      </c>
      <c r="AD39" s="55"/>
      <c r="AE39" s="56" t="s">
        <v>7</v>
      </c>
      <c r="AF39" s="57">
        <v>5</v>
      </c>
    </row>
    <row r="40" spans="1:32" s="58" customFormat="1" ht="27" customHeight="1" outlineLevel="1" x14ac:dyDescent="0.25">
      <c r="A40" s="52">
        <v>2</v>
      </c>
      <c r="B40" s="53" t="s">
        <v>177</v>
      </c>
      <c r="C40" s="55"/>
      <c r="D40" s="56" t="s">
        <v>7</v>
      </c>
      <c r="E40" s="57">
        <v>5</v>
      </c>
      <c r="F40" s="55"/>
      <c r="G40" s="56" t="s">
        <v>7</v>
      </c>
      <c r="H40" s="57">
        <v>5</v>
      </c>
      <c r="I40" s="55"/>
      <c r="J40" s="56" t="s">
        <v>7</v>
      </c>
      <c r="K40" s="57">
        <v>5</v>
      </c>
      <c r="L40" s="55"/>
      <c r="M40" s="56" t="s">
        <v>7</v>
      </c>
      <c r="N40" s="57">
        <v>5</v>
      </c>
      <c r="O40" s="55"/>
      <c r="P40" s="56" t="s">
        <v>7</v>
      </c>
      <c r="Q40" s="57">
        <v>5</v>
      </c>
      <c r="R40" s="55"/>
      <c r="S40" s="56" t="s">
        <v>7</v>
      </c>
      <c r="T40" s="57">
        <v>5</v>
      </c>
      <c r="U40" s="55"/>
      <c r="V40" s="56" t="s">
        <v>7</v>
      </c>
      <c r="W40" s="57">
        <v>5</v>
      </c>
      <c r="X40" s="55"/>
      <c r="Y40" s="56" t="s">
        <v>7</v>
      </c>
      <c r="Z40" s="57">
        <v>5</v>
      </c>
      <c r="AA40" s="55"/>
      <c r="AB40" s="56" t="s">
        <v>7</v>
      </c>
      <c r="AC40" s="57">
        <v>5</v>
      </c>
      <c r="AD40" s="55"/>
      <c r="AE40" s="56" t="s">
        <v>7</v>
      </c>
      <c r="AF40" s="57">
        <v>5</v>
      </c>
    </row>
    <row r="41" spans="1:32" s="58" customFormat="1" ht="27" customHeight="1" outlineLevel="1" x14ac:dyDescent="0.25">
      <c r="A41" s="52">
        <v>3</v>
      </c>
      <c r="B41" s="53" t="s">
        <v>12</v>
      </c>
      <c r="C41" s="55"/>
      <c r="D41" s="56" t="s">
        <v>7</v>
      </c>
      <c r="E41" s="57">
        <v>25</v>
      </c>
      <c r="F41" s="55"/>
      <c r="G41" s="56" t="s">
        <v>7</v>
      </c>
      <c r="H41" s="57">
        <v>25</v>
      </c>
      <c r="I41" s="55"/>
      <c r="J41" s="56" t="s">
        <v>7</v>
      </c>
      <c r="K41" s="57">
        <v>25</v>
      </c>
      <c r="L41" s="55"/>
      <c r="M41" s="56" t="s">
        <v>7</v>
      </c>
      <c r="N41" s="57">
        <v>25</v>
      </c>
      <c r="O41" s="55"/>
      <c r="P41" s="56" t="s">
        <v>7</v>
      </c>
      <c r="Q41" s="57">
        <v>25</v>
      </c>
      <c r="R41" s="55"/>
      <c r="S41" s="56" t="s">
        <v>7</v>
      </c>
      <c r="T41" s="57">
        <v>25</v>
      </c>
      <c r="U41" s="55"/>
      <c r="V41" s="56" t="s">
        <v>7</v>
      </c>
      <c r="W41" s="57">
        <v>25</v>
      </c>
      <c r="X41" s="55"/>
      <c r="Y41" s="56" t="s">
        <v>7</v>
      </c>
      <c r="Z41" s="57">
        <v>25</v>
      </c>
      <c r="AA41" s="55"/>
      <c r="AB41" s="56" t="s">
        <v>7</v>
      </c>
      <c r="AC41" s="57">
        <v>25</v>
      </c>
      <c r="AD41" s="55"/>
      <c r="AE41" s="56" t="s">
        <v>7</v>
      </c>
      <c r="AF41" s="57">
        <v>25</v>
      </c>
    </row>
    <row r="42" spans="1:32" s="58" customFormat="1" ht="27" customHeight="1" outlineLevel="1" x14ac:dyDescent="0.25">
      <c r="A42" s="52">
        <v>4</v>
      </c>
      <c r="B42" s="53" t="s">
        <v>16</v>
      </c>
      <c r="C42" s="55"/>
      <c r="D42" s="56" t="s">
        <v>7</v>
      </c>
      <c r="E42" s="57">
        <v>5</v>
      </c>
      <c r="F42" s="55"/>
      <c r="G42" s="56" t="s">
        <v>7</v>
      </c>
      <c r="H42" s="57">
        <v>5</v>
      </c>
      <c r="I42" s="55"/>
      <c r="J42" s="56" t="s">
        <v>7</v>
      </c>
      <c r="K42" s="57">
        <v>5</v>
      </c>
      <c r="L42" s="55"/>
      <c r="M42" s="56" t="s">
        <v>7</v>
      </c>
      <c r="N42" s="57">
        <v>5</v>
      </c>
      <c r="O42" s="55"/>
      <c r="P42" s="56" t="s">
        <v>7</v>
      </c>
      <c r="Q42" s="57">
        <v>5</v>
      </c>
      <c r="R42" s="55"/>
      <c r="S42" s="56" t="s">
        <v>7</v>
      </c>
      <c r="T42" s="57">
        <v>5</v>
      </c>
      <c r="U42" s="55"/>
      <c r="V42" s="56" t="s">
        <v>7</v>
      </c>
      <c r="W42" s="57">
        <v>5</v>
      </c>
      <c r="X42" s="55"/>
      <c r="Y42" s="56" t="s">
        <v>7</v>
      </c>
      <c r="Z42" s="57">
        <v>5</v>
      </c>
      <c r="AA42" s="55"/>
      <c r="AB42" s="56" t="s">
        <v>7</v>
      </c>
      <c r="AC42" s="57">
        <v>5</v>
      </c>
      <c r="AD42" s="55"/>
      <c r="AE42" s="56" t="s">
        <v>7</v>
      </c>
      <c r="AF42" s="57">
        <v>5</v>
      </c>
    </row>
    <row r="43" spans="1:32" s="58" customFormat="1" ht="27" customHeight="1" outlineLevel="1" x14ac:dyDescent="0.25">
      <c r="A43" s="52">
        <v>5</v>
      </c>
      <c r="B43" s="59" t="s">
        <v>13</v>
      </c>
      <c r="C43" s="55"/>
      <c r="D43" s="56" t="s">
        <v>7</v>
      </c>
      <c r="E43" s="57">
        <v>15</v>
      </c>
      <c r="F43" s="55"/>
      <c r="G43" s="56" t="s">
        <v>7</v>
      </c>
      <c r="H43" s="57">
        <v>15</v>
      </c>
      <c r="I43" s="55"/>
      <c r="J43" s="56" t="s">
        <v>7</v>
      </c>
      <c r="K43" s="57">
        <v>15</v>
      </c>
      <c r="L43" s="55"/>
      <c r="M43" s="56" t="s">
        <v>7</v>
      </c>
      <c r="N43" s="57">
        <v>15</v>
      </c>
      <c r="O43" s="55"/>
      <c r="P43" s="56" t="s">
        <v>7</v>
      </c>
      <c r="Q43" s="57">
        <v>15</v>
      </c>
      <c r="R43" s="55"/>
      <c r="S43" s="56" t="s">
        <v>7</v>
      </c>
      <c r="T43" s="57">
        <v>15</v>
      </c>
      <c r="U43" s="55"/>
      <c r="V43" s="56" t="s">
        <v>7</v>
      </c>
      <c r="W43" s="57">
        <v>15</v>
      </c>
      <c r="X43" s="55"/>
      <c r="Y43" s="56" t="s">
        <v>7</v>
      </c>
      <c r="Z43" s="57">
        <v>15</v>
      </c>
      <c r="AA43" s="55"/>
      <c r="AB43" s="56" t="s">
        <v>7</v>
      </c>
      <c r="AC43" s="57">
        <v>15</v>
      </c>
      <c r="AD43" s="55"/>
      <c r="AE43" s="56" t="s">
        <v>7</v>
      </c>
      <c r="AF43" s="57">
        <v>15</v>
      </c>
    </row>
    <row r="44" spans="1:32" outlineLevel="1" x14ac:dyDescent="0.3">
      <c r="A44" s="202" t="s">
        <v>15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</row>
  </sheetData>
  <sheetProtection selectLockedCells="1"/>
  <mergeCells count="66">
    <mergeCell ref="A1:N1"/>
    <mergeCell ref="A2:N2"/>
    <mergeCell ref="A3:N3"/>
    <mergeCell ref="C7:G7"/>
    <mergeCell ref="C6:G6"/>
    <mergeCell ref="I6:K6"/>
    <mergeCell ref="L6:N6"/>
    <mergeCell ref="I7:K7"/>
    <mergeCell ref="L7:N7"/>
    <mergeCell ref="C18:G18"/>
    <mergeCell ref="C17:G17"/>
    <mergeCell ref="C16:G16"/>
    <mergeCell ref="C15:G15"/>
    <mergeCell ref="C14:G14"/>
    <mergeCell ref="C13:G13"/>
    <mergeCell ref="AD38:AF38"/>
    <mergeCell ref="A44:AF44"/>
    <mergeCell ref="C20:G20"/>
    <mergeCell ref="C19:G19"/>
    <mergeCell ref="L38:N38"/>
    <mergeCell ref="O38:Q38"/>
    <mergeCell ref="R38:T38"/>
    <mergeCell ref="U38:W38"/>
    <mergeCell ref="X38:Z38"/>
    <mergeCell ref="AA38:AC38"/>
    <mergeCell ref="AD31:AF31"/>
    <mergeCell ref="A34:AF34"/>
    <mergeCell ref="A36:AF36"/>
    <mergeCell ref="A37:A38"/>
    <mergeCell ref="B37:B38"/>
    <mergeCell ref="C37:AF37"/>
    <mergeCell ref="C38:E38"/>
    <mergeCell ref="F38:H38"/>
    <mergeCell ref="I38:K38"/>
    <mergeCell ref="L31:N31"/>
    <mergeCell ref="O31:Q31"/>
    <mergeCell ref="R31:T31"/>
    <mergeCell ref="U31:W31"/>
    <mergeCell ref="X31:Z31"/>
    <mergeCell ref="AA31:AC31"/>
    <mergeCell ref="A29:AF29"/>
    <mergeCell ref="A30:A31"/>
    <mergeCell ref="B30:B31"/>
    <mergeCell ref="C30:AF30"/>
    <mergeCell ref="C31:E31"/>
    <mergeCell ref="F31:H31"/>
    <mergeCell ref="I31:K31"/>
    <mergeCell ref="A22:AF22"/>
    <mergeCell ref="A23:A24"/>
    <mergeCell ref="B23:B24"/>
    <mergeCell ref="C23:AF23"/>
    <mergeCell ref="C24:E24"/>
    <mergeCell ref="F24:H24"/>
    <mergeCell ref="AA24:AC24"/>
    <mergeCell ref="AD24:AF24"/>
    <mergeCell ref="I24:K24"/>
    <mergeCell ref="L24:N24"/>
    <mergeCell ref="O24:Q24"/>
    <mergeCell ref="R24:T24"/>
    <mergeCell ref="U24:W24"/>
    <mergeCell ref="X24:Z24"/>
    <mergeCell ref="C12:G12"/>
    <mergeCell ref="C11:G11"/>
    <mergeCell ref="C10:G10"/>
    <mergeCell ref="A9:G9"/>
    <mergeCell ref="A5:E5"/>
  </mergeCells>
  <pageMargins left="0.25" right="0.25" top="0.75" bottom="0.75" header="0.3" footer="0.3"/>
  <pageSetup paperSize="9" scale="65" orientation="portrait" horizontalDpi="4294967292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19"/>
  <sheetViews>
    <sheetView workbookViewId="0">
      <selection activeCell="C1" sqref="C1"/>
    </sheetView>
  </sheetViews>
  <sheetFormatPr defaultRowHeight="15" x14ac:dyDescent="0.25"/>
  <cols>
    <col min="1" max="1" width="6.28515625" style="2" customWidth="1"/>
    <col min="2" max="2" width="9.140625" style="2"/>
    <col min="3" max="3" width="32.85546875" customWidth="1"/>
  </cols>
  <sheetData>
    <row r="1" spans="1:3" x14ac:dyDescent="0.25">
      <c r="A1" s="100" t="s">
        <v>2</v>
      </c>
      <c r="B1" s="71" t="s">
        <v>17</v>
      </c>
      <c r="C1" s="101" t="s">
        <v>11</v>
      </c>
    </row>
    <row r="2" spans="1:3" x14ac:dyDescent="0.25">
      <c r="A2" s="94">
        <v>1</v>
      </c>
      <c r="B2" s="91">
        <v>13211002</v>
      </c>
      <c r="C2" s="97" t="s">
        <v>198</v>
      </c>
    </row>
    <row r="3" spans="1:3" x14ac:dyDescent="0.25">
      <c r="A3" s="95">
        <v>2</v>
      </c>
      <c r="B3" s="92">
        <v>13211007</v>
      </c>
      <c r="C3" s="98" t="s">
        <v>241</v>
      </c>
    </row>
    <row r="4" spans="1:3" x14ac:dyDescent="0.25">
      <c r="A4" s="96">
        <v>3</v>
      </c>
      <c r="B4" s="93">
        <v>13211008</v>
      </c>
      <c r="C4" s="99" t="s">
        <v>206</v>
      </c>
    </row>
    <row r="5" spans="1:3" x14ac:dyDescent="0.25">
      <c r="A5" s="95">
        <v>4</v>
      </c>
      <c r="B5" s="92">
        <v>13211015</v>
      </c>
      <c r="C5" s="98" t="s">
        <v>207</v>
      </c>
    </row>
    <row r="6" spans="1:3" x14ac:dyDescent="0.25">
      <c r="A6" s="94">
        <v>5</v>
      </c>
      <c r="B6" s="91">
        <v>13211025</v>
      </c>
      <c r="C6" s="97" t="s">
        <v>197</v>
      </c>
    </row>
    <row r="7" spans="1:3" x14ac:dyDescent="0.25">
      <c r="A7" s="96">
        <v>6</v>
      </c>
      <c r="B7" s="93">
        <v>13211028</v>
      </c>
      <c r="C7" s="99" t="s">
        <v>199</v>
      </c>
    </row>
    <row r="8" spans="1:3" x14ac:dyDescent="0.25">
      <c r="A8" s="94">
        <v>7</v>
      </c>
      <c r="B8" s="91">
        <v>13211033</v>
      </c>
      <c r="C8" s="97" t="s">
        <v>193</v>
      </c>
    </row>
    <row r="9" spans="1:3" x14ac:dyDescent="0.25">
      <c r="A9" s="95">
        <v>8</v>
      </c>
      <c r="B9" s="92">
        <v>13211034</v>
      </c>
      <c r="C9" s="98" t="s">
        <v>201</v>
      </c>
    </row>
    <row r="10" spans="1:3" x14ac:dyDescent="0.25">
      <c r="A10" s="95">
        <v>9</v>
      </c>
      <c r="B10" s="92">
        <v>13211048</v>
      </c>
      <c r="C10" s="98" t="s">
        <v>240</v>
      </c>
    </row>
    <row r="11" spans="1:3" x14ac:dyDescent="0.25">
      <c r="A11" s="95">
        <v>10</v>
      </c>
      <c r="B11" s="92">
        <v>13211051</v>
      </c>
      <c r="C11" s="98" t="s">
        <v>205</v>
      </c>
    </row>
    <row r="12" spans="1:3" x14ac:dyDescent="0.25">
      <c r="A12" s="96">
        <v>11</v>
      </c>
      <c r="B12" s="93">
        <v>13211070</v>
      </c>
      <c r="C12" s="99" t="s">
        <v>202</v>
      </c>
    </row>
    <row r="13" spans="1:3" x14ac:dyDescent="0.25">
      <c r="A13" s="95">
        <v>12</v>
      </c>
      <c r="B13" s="92">
        <v>13211082</v>
      </c>
      <c r="C13" s="98" t="s">
        <v>204</v>
      </c>
    </row>
    <row r="14" spans="1:3" x14ac:dyDescent="0.25">
      <c r="A14" s="95">
        <v>13</v>
      </c>
      <c r="B14" s="92">
        <v>13211108</v>
      </c>
      <c r="C14" s="98" t="s">
        <v>196</v>
      </c>
    </row>
    <row r="15" spans="1:3" x14ac:dyDescent="0.25">
      <c r="A15" s="94">
        <v>14</v>
      </c>
      <c r="B15" s="91">
        <v>13211118</v>
      </c>
      <c r="C15" s="97" t="s">
        <v>194</v>
      </c>
    </row>
    <row r="16" spans="1:3" x14ac:dyDescent="0.25">
      <c r="A16" s="96">
        <v>15</v>
      </c>
      <c r="B16" s="93">
        <v>13211124</v>
      </c>
      <c r="C16" s="99" t="s">
        <v>200</v>
      </c>
    </row>
    <row r="17" spans="1:3" x14ac:dyDescent="0.25">
      <c r="A17" s="131">
        <v>16</v>
      </c>
      <c r="B17" s="132">
        <v>13211133</v>
      </c>
      <c r="C17" s="133" t="s">
        <v>203</v>
      </c>
    </row>
    <row r="18" spans="1:3" x14ac:dyDescent="0.25">
      <c r="A18" s="131">
        <v>17</v>
      </c>
      <c r="B18" s="132">
        <v>13211143</v>
      </c>
      <c r="C18" s="133" t="s">
        <v>195</v>
      </c>
    </row>
    <row r="19" spans="1:3" x14ac:dyDescent="0.25">
      <c r="A19" s="131" t="s">
        <v>209</v>
      </c>
      <c r="B19" s="134" t="s">
        <v>171</v>
      </c>
      <c r="C19" s="135" t="s">
        <v>171</v>
      </c>
    </row>
  </sheetData>
  <sheetProtection sheet="1" objects="1" scenarios="1" selectLockedCells="1" selectUnlockedCells="1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50"/>
  <sheetViews>
    <sheetView topLeftCell="A78" zoomScale="80" zoomScaleNormal="80" workbookViewId="0">
      <selection activeCell="B92" sqref="B92"/>
    </sheetView>
  </sheetViews>
  <sheetFormatPr defaultRowHeight="15" x14ac:dyDescent="0.25"/>
  <cols>
    <col min="1" max="1" width="10" style="2" bestFit="1" customWidth="1"/>
    <col min="2" max="2" width="9.7109375" style="2" customWidth="1"/>
    <col min="3" max="3" width="32.85546875" style="3" customWidth="1"/>
    <col min="4" max="4" width="15.5703125" style="2" customWidth="1"/>
  </cols>
  <sheetData>
    <row r="1" spans="1:4" s="2" customFormat="1" x14ac:dyDescent="0.25">
      <c r="A1" s="124" t="s">
        <v>2</v>
      </c>
      <c r="B1" s="125" t="s">
        <v>17</v>
      </c>
      <c r="C1" s="125" t="s">
        <v>10</v>
      </c>
      <c r="D1" s="126" t="s">
        <v>97</v>
      </c>
    </row>
    <row r="2" spans="1:4" x14ac:dyDescent="0.25">
      <c r="A2" s="116">
        <v>1</v>
      </c>
      <c r="B2" s="20">
        <v>13209088</v>
      </c>
      <c r="C2" s="22" t="s">
        <v>25</v>
      </c>
      <c r="D2" s="120" t="s">
        <v>98</v>
      </c>
    </row>
    <row r="3" spans="1:4" x14ac:dyDescent="0.25">
      <c r="A3" s="116">
        <v>2</v>
      </c>
      <c r="B3" s="20">
        <v>13212006</v>
      </c>
      <c r="C3" s="22" t="s">
        <v>26</v>
      </c>
      <c r="D3" s="120" t="s">
        <v>98</v>
      </c>
    </row>
    <row r="4" spans="1:4" x14ac:dyDescent="0.25">
      <c r="A4" s="116">
        <v>3</v>
      </c>
      <c r="B4" s="20">
        <v>13209027</v>
      </c>
      <c r="C4" s="22" t="s">
        <v>27</v>
      </c>
      <c r="D4" s="120" t="s">
        <v>98</v>
      </c>
    </row>
    <row r="5" spans="1:4" x14ac:dyDescent="0.25">
      <c r="A5" s="116">
        <v>4</v>
      </c>
      <c r="B5" s="20">
        <v>13209065</v>
      </c>
      <c r="C5" s="22" t="s">
        <v>28</v>
      </c>
      <c r="D5" s="120" t="s">
        <v>98</v>
      </c>
    </row>
    <row r="6" spans="1:4" x14ac:dyDescent="0.25">
      <c r="A6" s="116">
        <v>5</v>
      </c>
      <c r="B6" s="20">
        <v>13210056</v>
      </c>
      <c r="C6" s="22" t="s">
        <v>29</v>
      </c>
      <c r="D6" s="120" t="s">
        <v>98</v>
      </c>
    </row>
    <row r="7" spans="1:4" x14ac:dyDescent="0.25">
      <c r="A7" s="116">
        <v>6</v>
      </c>
      <c r="B7" s="20">
        <v>13212001</v>
      </c>
      <c r="C7" s="22" t="s">
        <v>30</v>
      </c>
      <c r="D7" s="120" t="s">
        <v>98</v>
      </c>
    </row>
    <row r="8" spans="1:4" x14ac:dyDescent="0.25">
      <c r="A8" s="116">
        <v>7</v>
      </c>
      <c r="B8" s="20">
        <v>13212002</v>
      </c>
      <c r="C8" s="22" t="s">
        <v>31</v>
      </c>
      <c r="D8" s="120" t="s">
        <v>98</v>
      </c>
    </row>
    <row r="9" spans="1:4" x14ac:dyDescent="0.25">
      <c r="A9" s="116">
        <v>8</v>
      </c>
      <c r="B9" s="20">
        <v>13212003</v>
      </c>
      <c r="C9" s="22" t="s">
        <v>32</v>
      </c>
      <c r="D9" s="120" t="s">
        <v>98</v>
      </c>
    </row>
    <row r="10" spans="1:4" x14ac:dyDescent="0.25">
      <c r="A10" s="116">
        <v>9</v>
      </c>
      <c r="B10" s="20">
        <v>13212004</v>
      </c>
      <c r="C10" s="22" t="s">
        <v>33</v>
      </c>
      <c r="D10" s="120" t="s">
        <v>98</v>
      </c>
    </row>
    <row r="11" spans="1:4" x14ac:dyDescent="0.25">
      <c r="A11" s="116">
        <v>10</v>
      </c>
      <c r="B11" s="20">
        <v>13212005</v>
      </c>
      <c r="C11" s="22" t="s">
        <v>34</v>
      </c>
      <c r="D11" s="120" t="s">
        <v>98</v>
      </c>
    </row>
    <row r="12" spans="1:4" x14ac:dyDescent="0.25">
      <c r="A12" s="116">
        <v>11</v>
      </c>
      <c r="B12" s="20">
        <v>13212007</v>
      </c>
      <c r="C12" s="22" t="s">
        <v>35</v>
      </c>
      <c r="D12" s="120" t="s">
        <v>98</v>
      </c>
    </row>
    <row r="13" spans="1:4" x14ac:dyDescent="0.25">
      <c r="A13" s="116">
        <v>12</v>
      </c>
      <c r="B13" s="20">
        <v>13212008</v>
      </c>
      <c r="C13" s="22" t="s">
        <v>36</v>
      </c>
      <c r="D13" s="120" t="s">
        <v>98</v>
      </c>
    </row>
    <row r="14" spans="1:4" x14ac:dyDescent="0.25">
      <c r="A14" s="116">
        <v>13</v>
      </c>
      <c r="B14" s="20">
        <v>13212009</v>
      </c>
      <c r="C14" s="22" t="s">
        <v>37</v>
      </c>
      <c r="D14" s="120" t="s">
        <v>98</v>
      </c>
    </row>
    <row r="15" spans="1:4" x14ac:dyDescent="0.25">
      <c r="A15" s="116">
        <v>14</v>
      </c>
      <c r="B15" s="20">
        <v>13212010</v>
      </c>
      <c r="C15" s="22" t="s">
        <v>38</v>
      </c>
      <c r="D15" s="120" t="s">
        <v>98</v>
      </c>
    </row>
    <row r="16" spans="1:4" x14ac:dyDescent="0.25">
      <c r="A16" s="116">
        <v>15</v>
      </c>
      <c r="B16" s="20">
        <v>13212011</v>
      </c>
      <c r="C16" s="22" t="s">
        <v>39</v>
      </c>
      <c r="D16" s="120" t="s">
        <v>98</v>
      </c>
    </row>
    <row r="17" spans="1:4" x14ac:dyDescent="0.25">
      <c r="A17" s="116">
        <v>16</v>
      </c>
      <c r="B17" s="20">
        <v>13212012</v>
      </c>
      <c r="C17" s="22" t="s">
        <v>40</v>
      </c>
      <c r="D17" s="120" t="s">
        <v>98</v>
      </c>
    </row>
    <row r="18" spans="1:4" x14ac:dyDescent="0.25">
      <c r="A18" s="116">
        <v>17</v>
      </c>
      <c r="B18" s="20">
        <v>13212013</v>
      </c>
      <c r="C18" s="22" t="s">
        <v>41</v>
      </c>
      <c r="D18" s="120" t="s">
        <v>98</v>
      </c>
    </row>
    <row r="19" spans="1:4" x14ac:dyDescent="0.25">
      <c r="A19" s="116">
        <v>18</v>
      </c>
      <c r="B19" s="20">
        <v>13212015</v>
      </c>
      <c r="C19" s="22" t="s">
        <v>42</v>
      </c>
      <c r="D19" s="120" t="s">
        <v>98</v>
      </c>
    </row>
    <row r="20" spans="1:4" x14ac:dyDescent="0.25">
      <c r="A20" s="116">
        <v>19</v>
      </c>
      <c r="B20" s="20">
        <v>13212016</v>
      </c>
      <c r="C20" s="22" t="s">
        <v>43</v>
      </c>
      <c r="D20" s="120" t="s">
        <v>98</v>
      </c>
    </row>
    <row r="21" spans="1:4" x14ac:dyDescent="0.25">
      <c r="A21" s="116">
        <v>20</v>
      </c>
      <c r="B21" s="20">
        <v>13212017</v>
      </c>
      <c r="C21" s="22" t="s">
        <v>44</v>
      </c>
      <c r="D21" s="120" t="s">
        <v>98</v>
      </c>
    </row>
    <row r="22" spans="1:4" x14ac:dyDescent="0.25">
      <c r="A22" s="116">
        <v>21</v>
      </c>
      <c r="B22" s="20">
        <v>13212018</v>
      </c>
      <c r="C22" s="22" t="s">
        <v>45</v>
      </c>
      <c r="D22" s="120" t="s">
        <v>98</v>
      </c>
    </row>
    <row r="23" spans="1:4" x14ac:dyDescent="0.25">
      <c r="A23" s="116">
        <v>22</v>
      </c>
      <c r="B23" s="20">
        <v>13212019</v>
      </c>
      <c r="C23" s="22" t="s">
        <v>46</v>
      </c>
      <c r="D23" s="120" t="s">
        <v>98</v>
      </c>
    </row>
    <row r="24" spans="1:4" x14ac:dyDescent="0.25">
      <c r="A24" s="116">
        <v>23</v>
      </c>
      <c r="B24" s="20">
        <v>13212020</v>
      </c>
      <c r="C24" s="22" t="s">
        <v>47</v>
      </c>
      <c r="D24" s="120" t="s">
        <v>98</v>
      </c>
    </row>
    <row r="25" spans="1:4" x14ac:dyDescent="0.25">
      <c r="A25" s="116">
        <v>24</v>
      </c>
      <c r="B25" s="20">
        <v>13212021</v>
      </c>
      <c r="C25" s="22" t="s">
        <v>48</v>
      </c>
      <c r="D25" s="120" t="s">
        <v>98</v>
      </c>
    </row>
    <row r="26" spans="1:4" x14ac:dyDescent="0.25">
      <c r="A26" s="116">
        <v>25</v>
      </c>
      <c r="B26" s="20">
        <v>13212022</v>
      </c>
      <c r="C26" s="22" t="s">
        <v>49</v>
      </c>
      <c r="D26" s="120" t="s">
        <v>98</v>
      </c>
    </row>
    <row r="27" spans="1:4" x14ac:dyDescent="0.25">
      <c r="A27" s="116">
        <v>26</v>
      </c>
      <c r="B27" s="20">
        <v>13212023</v>
      </c>
      <c r="C27" s="22" t="s">
        <v>50</v>
      </c>
      <c r="D27" s="120" t="s">
        <v>98</v>
      </c>
    </row>
    <row r="28" spans="1:4" x14ac:dyDescent="0.25">
      <c r="A28" s="116">
        <v>27</v>
      </c>
      <c r="B28" s="20">
        <v>13212024</v>
      </c>
      <c r="C28" s="22" t="s">
        <v>51</v>
      </c>
      <c r="D28" s="120" t="s">
        <v>98</v>
      </c>
    </row>
    <row r="29" spans="1:4" x14ac:dyDescent="0.25">
      <c r="A29" s="116">
        <v>28</v>
      </c>
      <c r="B29" s="20">
        <v>13212025</v>
      </c>
      <c r="C29" s="22" t="s">
        <v>52</v>
      </c>
      <c r="D29" s="120" t="s">
        <v>98</v>
      </c>
    </row>
    <row r="30" spans="1:4" x14ac:dyDescent="0.25">
      <c r="A30" s="116">
        <v>29</v>
      </c>
      <c r="B30" s="20">
        <v>13212026</v>
      </c>
      <c r="C30" s="22" t="s">
        <v>53</v>
      </c>
      <c r="D30" s="120" t="s">
        <v>98</v>
      </c>
    </row>
    <row r="31" spans="1:4" x14ac:dyDescent="0.25">
      <c r="A31" s="116">
        <v>30</v>
      </c>
      <c r="B31" s="20">
        <v>13212027</v>
      </c>
      <c r="C31" s="22" t="s">
        <v>54</v>
      </c>
      <c r="D31" s="120" t="s">
        <v>98</v>
      </c>
    </row>
    <row r="32" spans="1:4" x14ac:dyDescent="0.25">
      <c r="A32" s="116">
        <v>31</v>
      </c>
      <c r="B32" s="20">
        <v>13212028</v>
      </c>
      <c r="C32" s="22" t="s">
        <v>55</v>
      </c>
      <c r="D32" s="120" t="s">
        <v>98</v>
      </c>
    </row>
    <row r="33" spans="1:4" x14ac:dyDescent="0.25">
      <c r="A33" s="116">
        <v>32</v>
      </c>
      <c r="B33" s="20">
        <v>13212029</v>
      </c>
      <c r="C33" s="22" t="s">
        <v>56</v>
      </c>
      <c r="D33" s="120" t="s">
        <v>98</v>
      </c>
    </row>
    <row r="34" spans="1:4" x14ac:dyDescent="0.25">
      <c r="A34" s="116">
        <v>33</v>
      </c>
      <c r="B34" s="20">
        <v>13212030</v>
      </c>
      <c r="C34" s="22" t="s">
        <v>57</v>
      </c>
      <c r="D34" s="120" t="s">
        <v>98</v>
      </c>
    </row>
    <row r="35" spans="1:4" x14ac:dyDescent="0.25">
      <c r="A35" s="116">
        <v>34</v>
      </c>
      <c r="B35" s="20">
        <v>13212031</v>
      </c>
      <c r="C35" s="22" t="s">
        <v>58</v>
      </c>
      <c r="D35" s="120" t="s">
        <v>98</v>
      </c>
    </row>
    <row r="36" spans="1:4" x14ac:dyDescent="0.25">
      <c r="A36" s="116">
        <v>35</v>
      </c>
      <c r="B36" s="20">
        <v>13212032</v>
      </c>
      <c r="C36" s="22" t="s">
        <v>59</v>
      </c>
      <c r="D36" s="120" t="s">
        <v>98</v>
      </c>
    </row>
    <row r="37" spans="1:4" x14ac:dyDescent="0.25">
      <c r="A37" s="116">
        <v>36</v>
      </c>
      <c r="B37" s="20">
        <v>13212033</v>
      </c>
      <c r="C37" s="22" t="s">
        <v>60</v>
      </c>
      <c r="D37" s="120" t="s">
        <v>98</v>
      </c>
    </row>
    <row r="38" spans="1:4" x14ac:dyDescent="0.25">
      <c r="A38" s="116">
        <v>37</v>
      </c>
      <c r="B38" s="20" t="s">
        <v>226</v>
      </c>
      <c r="C38" s="22" t="s">
        <v>227</v>
      </c>
      <c r="D38" s="120" t="s">
        <v>98</v>
      </c>
    </row>
    <row r="39" spans="1:4" x14ac:dyDescent="0.25">
      <c r="A39" s="116">
        <v>38</v>
      </c>
      <c r="B39" s="20" t="s">
        <v>228</v>
      </c>
      <c r="C39" s="22" t="s">
        <v>229</v>
      </c>
      <c r="D39" s="120" t="s">
        <v>98</v>
      </c>
    </row>
    <row r="40" spans="1:4" x14ac:dyDescent="0.25">
      <c r="A40" s="117">
        <v>39</v>
      </c>
      <c r="B40" s="21">
        <v>13212034</v>
      </c>
      <c r="C40" s="23" t="s">
        <v>61</v>
      </c>
      <c r="D40" s="121" t="s">
        <v>100</v>
      </c>
    </row>
    <row r="41" spans="1:4" x14ac:dyDescent="0.25">
      <c r="A41" s="117">
        <v>40</v>
      </c>
      <c r="B41" s="21">
        <v>13212035</v>
      </c>
      <c r="C41" s="23" t="s">
        <v>62</v>
      </c>
      <c r="D41" s="121" t="s">
        <v>100</v>
      </c>
    </row>
    <row r="42" spans="1:4" x14ac:dyDescent="0.25">
      <c r="A42" s="117">
        <v>41</v>
      </c>
      <c r="B42" s="21">
        <v>13212036</v>
      </c>
      <c r="C42" s="23" t="s">
        <v>63</v>
      </c>
      <c r="D42" s="121" t="s">
        <v>100</v>
      </c>
    </row>
    <row r="43" spans="1:4" x14ac:dyDescent="0.25">
      <c r="A43" s="117">
        <v>42</v>
      </c>
      <c r="B43" s="21">
        <v>13212037</v>
      </c>
      <c r="C43" s="23" t="s">
        <v>64</v>
      </c>
      <c r="D43" s="121" t="s">
        <v>100</v>
      </c>
    </row>
    <row r="44" spans="1:4" x14ac:dyDescent="0.25">
      <c r="A44" s="117">
        <v>43</v>
      </c>
      <c r="B44" s="21">
        <v>13212038</v>
      </c>
      <c r="C44" s="23" t="s">
        <v>65</v>
      </c>
      <c r="D44" s="121" t="s">
        <v>100</v>
      </c>
    </row>
    <row r="45" spans="1:4" x14ac:dyDescent="0.25">
      <c r="A45" s="117">
        <v>44</v>
      </c>
      <c r="B45" s="21">
        <v>13212039</v>
      </c>
      <c r="C45" s="23" t="s">
        <v>66</v>
      </c>
      <c r="D45" s="121" t="s">
        <v>100</v>
      </c>
    </row>
    <row r="46" spans="1:4" x14ac:dyDescent="0.25">
      <c r="A46" s="117">
        <v>45</v>
      </c>
      <c r="B46" s="21">
        <v>13212040</v>
      </c>
      <c r="C46" s="23" t="s">
        <v>67</v>
      </c>
      <c r="D46" s="121" t="s">
        <v>100</v>
      </c>
    </row>
    <row r="47" spans="1:4" x14ac:dyDescent="0.25">
      <c r="A47" s="117">
        <v>46</v>
      </c>
      <c r="B47" s="21">
        <v>13212041</v>
      </c>
      <c r="C47" s="23" t="s">
        <v>68</v>
      </c>
      <c r="D47" s="121" t="s">
        <v>100</v>
      </c>
    </row>
    <row r="48" spans="1:4" x14ac:dyDescent="0.25">
      <c r="A48" s="117">
        <v>47</v>
      </c>
      <c r="B48" s="21">
        <v>13212042</v>
      </c>
      <c r="C48" s="23" t="s">
        <v>69</v>
      </c>
      <c r="D48" s="121" t="s">
        <v>100</v>
      </c>
    </row>
    <row r="49" spans="1:4" x14ac:dyDescent="0.25">
      <c r="A49" s="117">
        <v>48</v>
      </c>
      <c r="B49" s="21">
        <v>13212043</v>
      </c>
      <c r="C49" s="23" t="s">
        <v>70</v>
      </c>
      <c r="D49" s="121" t="s">
        <v>100</v>
      </c>
    </row>
    <row r="50" spans="1:4" x14ac:dyDescent="0.25">
      <c r="A50" s="117">
        <v>49</v>
      </c>
      <c r="B50" s="21">
        <v>13212044</v>
      </c>
      <c r="C50" s="23" t="s">
        <v>71</v>
      </c>
      <c r="D50" s="121" t="s">
        <v>100</v>
      </c>
    </row>
    <row r="51" spans="1:4" x14ac:dyDescent="0.25">
      <c r="A51" s="117">
        <v>50</v>
      </c>
      <c r="B51" s="21">
        <v>13212045</v>
      </c>
      <c r="C51" s="23" t="s">
        <v>72</v>
      </c>
      <c r="D51" s="121" t="s">
        <v>100</v>
      </c>
    </row>
    <row r="52" spans="1:4" x14ac:dyDescent="0.25">
      <c r="A52" s="117">
        <v>51</v>
      </c>
      <c r="B52" s="21">
        <v>13212046</v>
      </c>
      <c r="C52" s="23" t="s">
        <v>73</v>
      </c>
      <c r="D52" s="121" t="s">
        <v>100</v>
      </c>
    </row>
    <row r="53" spans="1:4" x14ac:dyDescent="0.25">
      <c r="A53" s="117">
        <v>52</v>
      </c>
      <c r="B53" s="21">
        <v>13212047</v>
      </c>
      <c r="C53" s="23" t="s">
        <v>74</v>
      </c>
      <c r="D53" s="121" t="s">
        <v>100</v>
      </c>
    </row>
    <row r="54" spans="1:4" x14ac:dyDescent="0.25">
      <c r="A54" s="117">
        <v>53</v>
      </c>
      <c r="B54" s="21">
        <v>13212048</v>
      </c>
      <c r="C54" s="23" t="s">
        <v>75</v>
      </c>
      <c r="D54" s="121" t="s">
        <v>100</v>
      </c>
    </row>
    <row r="55" spans="1:4" x14ac:dyDescent="0.25">
      <c r="A55" s="117">
        <v>54</v>
      </c>
      <c r="B55" s="21">
        <v>13212049</v>
      </c>
      <c r="C55" s="23" t="s">
        <v>76</v>
      </c>
      <c r="D55" s="121" t="s">
        <v>100</v>
      </c>
    </row>
    <row r="56" spans="1:4" x14ac:dyDescent="0.25">
      <c r="A56" s="117">
        <v>55</v>
      </c>
      <c r="B56" s="21">
        <v>13212050</v>
      </c>
      <c r="C56" s="23" t="s">
        <v>77</v>
      </c>
      <c r="D56" s="121" t="s">
        <v>100</v>
      </c>
    </row>
    <row r="57" spans="1:4" x14ac:dyDescent="0.25">
      <c r="A57" s="117">
        <v>56</v>
      </c>
      <c r="B57" s="21">
        <v>13212051</v>
      </c>
      <c r="C57" s="23" t="s">
        <v>78</v>
      </c>
      <c r="D57" s="121" t="s">
        <v>100</v>
      </c>
    </row>
    <row r="58" spans="1:4" x14ac:dyDescent="0.25">
      <c r="A58" s="117">
        <v>57</v>
      </c>
      <c r="B58" s="21">
        <v>13212053</v>
      </c>
      <c r="C58" s="23" t="s">
        <v>79</v>
      </c>
      <c r="D58" s="121" t="s">
        <v>100</v>
      </c>
    </row>
    <row r="59" spans="1:4" x14ac:dyDescent="0.25">
      <c r="A59" s="117">
        <v>58</v>
      </c>
      <c r="B59" s="21">
        <v>13212054</v>
      </c>
      <c r="C59" s="23" t="s">
        <v>80</v>
      </c>
      <c r="D59" s="121" t="s">
        <v>100</v>
      </c>
    </row>
    <row r="60" spans="1:4" x14ac:dyDescent="0.25">
      <c r="A60" s="117">
        <v>59</v>
      </c>
      <c r="B60" s="21">
        <v>13212055</v>
      </c>
      <c r="C60" s="23" t="s">
        <v>81</v>
      </c>
      <c r="D60" s="121" t="s">
        <v>100</v>
      </c>
    </row>
    <row r="61" spans="1:4" x14ac:dyDescent="0.25">
      <c r="A61" s="117">
        <v>60</v>
      </c>
      <c r="B61" s="21">
        <v>13212056</v>
      </c>
      <c r="C61" s="23" t="s">
        <v>82</v>
      </c>
      <c r="D61" s="121" t="s">
        <v>100</v>
      </c>
    </row>
    <row r="62" spans="1:4" x14ac:dyDescent="0.25">
      <c r="A62" s="117">
        <v>61</v>
      </c>
      <c r="B62" s="21">
        <v>13212058</v>
      </c>
      <c r="C62" s="23" t="s">
        <v>83</v>
      </c>
      <c r="D62" s="121" t="s">
        <v>100</v>
      </c>
    </row>
    <row r="63" spans="1:4" x14ac:dyDescent="0.25">
      <c r="A63" s="117">
        <v>62</v>
      </c>
      <c r="B63" s="21">
        <v>13212059</v>
      </c>
      <c r="C63" s="23" t="s">
        <v>84</v>
      </c>
      <c r="D63" s="121" t="s">
        <v>100</v>
      </c>
    </row>
    <row r="64" spans="1:4" x14ac:dyDescent="0.25">
      <c r="A64" s="117">
        <v>63</v>
      </c>
      <c r="B64" s="21">
        <v>13212060</v>
      </c>
      <c r="C64" s="23" t="s">
        <v>85</v>
      </c>
      <c r="D64" s="121" t="s">
        <v>100</v>
      </c>
    </row>
    <row r="65" spans="1:4" x14ac:dyDescent="0.25">
      <c r="A65" s="117">
        <v>64</v>
      </c>
      <c r="B65" s="21">
        <v>13212061</v>
      </c>
      <c r="C65" s="23" t="s">
        <v>86</v>
      </c>
      <c r="D65" s="121" t="s">
        <v>100</v>
      </c>
    </row>
    <row r="66" spans="1:4" x14ac:dyDescent="0.25">
      <c r="A66" s="117">
        <v>65</v>
      </c>
      <c r="B66" s="21">
        <v>13212062</v>
      </c>
      <c r="C66" s="23" t="s">
        <v>87</v>
      </c>
      <c r="D66" s="121" t="s">
        <v>100</v>
      </c>
    </row>
    <row r="67" spans="1:4" x14ac:dyDescent="0.25">
      <c r="A67" s="117">
        <v>66</v>
      </c>
      <c r="B67" s="21">
        <v>13212063</v>
      </c>
      <c r="C67" s="23" t="s">
        <v>88</v>
      </c>
      <c r="D67" s="121" t="s">
        <v>100</v>
      </c>
    </row>
    <row r="68" spans="1:4" x14ac:dyDescent="0.25">
      <c r="A68" s="117">
        <v>67</v>
      </c>
      <c r="B68" s="21">
        <v>13212064</v>
      </c>
      <c r="C68" s="23" t="s">
        <v>89</v>
      </c>
      <c r="D68" s="121" t="s">
        <v>100</v>
      </c>
    </row>
    <row r="69" spans="1:4" x14ac:dyDescent="0.25">
      <c r="A69" s="117">
        <v>68</v>
      </c>
      <c r="B69" s="21">
        <v>13212065</v>
      </c>
      <c r="C69" s="23" t="s">
        <v>90</v>
      </c>
      <c r="D69" s="121" t="s">
        <v>100</v>
      </c>
    </row>
    <row r="70" spans="1:4" x14ac:dyDescent="0.25">
      <c r="A70" s="117">
        <v>69</v>
      </c>
      <c r="B70" s="21">
        <v>13212066</v>
      </c>
      <c r="C70" s="23" t="s">
        <v>91</v>
      </c>
      <c r="D70" s="121" t="s">
        <v>100</v>
      </c>
    </row>
    <row r="71" spans="1:4" x14ac:dyDescent="0.25">
      <c r="A71" s="117">
        <v>70</v>
      </c>
      <c r="B71" s="21">
        <v>13212068</v>
      </c>
      <c r="C71" s="23" t="s">
        <v>92</v>
      </c>
      <c r="D71" s="121" t="s">
        <v>100</v>
      </c>
    </row>
    <row r="72" spans="1:4" x14ac:dyDescent="0.25">
      <c r="A72" s="117">
        <v>71</v>
      </c>
      <c r="B72" s="21">
        <v>13212069</v>
      </c>
      <c r="C72" s="23" t="s">
        <v>93</v>
      </c>
      <c r="D72" s="121" t="s">
        <v>100</v>
      </c>
    </row>
    <row r="73" spans="1:4" x14ac:dyDescent="0.25">
      <c r="A73" s="117">
        <v>72</v>
      </c>
      <c r="B73" s="21">
        <v>13212071</v>
      </c>
      <c r="C73" s="23" t="s">
        <v>94</v>
      </c>
      <c r="D73" s="121" t="s">
        <v>100</v>
      </c>
    </row>
    <row r="74" spans="1:4" x14ac:dyDescent="0.25">
      <c r="A74" s="117">
        <v>73</v>
      </c>
      <c r="B74" s="21">
        <v>13212072</v>
      </c>
      <c r="C74" s="23" t="s">
        <v>95</v>
      </c>
      <c r="D74" s="121" t="s">
        <v>100</v>
      </c>
    </row>
    <row r="75" spans="1:4" x14ac:dyDescent="0.25">
      <c r="A75" s="117">
        <v>74</v>
      </c>
      <c r="B75" s="21">
        <v>13212073</v>
      </c>
      <c r="C75" s="23" t="s">
        <v>96</v>
      </c>
      <c r="D75" s="121" t="s">
        <v>100</v>
      </c>
    </row>
    <row r="76" spans="1:4" x14ac:dyDescent="0.25">
      <c r="A76" s="117">
        <v>75</v>
      </c>
      <c r="B76" s="21" t="s">
        <v>230</v>
      </c>
      <c r="C76" s="23" t="s">
        <v>231</v>
      </c>
      <c r="D76" s="121" t="s">
        <v>100</v>
      </c>
    </row>
    <row r="77" spans="1:4" x14ac:dyDescent="0.25">
      <c r="A77" s="117">
        <v>76</v>
      </c>
      <c r="B77" s="21" t="s">
        <v>232</v>
      </c>
      <c r="C77" s="23" t="s">
        <v>233</v>
      </c>
      <c r="D77" s="121" t="s">
        <v>100</v>
      </c>
    </row>
    <row r="78" spans="1:4" x14ac:dyDescent="0.25">
      <c r="A78" s="118">
        <v>77</v>
      </c>
      <c r="B78" s="24">
        <v>13212075</v>
      </c>
      <c r="C78" s="26" t="s">
        <v>101</v>
      </c>
      <c r="D78" s="122" t="s">
        <v>137</v>
      </c>
    </row>
    <row r="79" spans="1:4" x14ac:dyDescent="0.25">
      <c r="A79" s="118">
        <v>78</v>
      </c>
      <c r="B79" s="24">
        <v>13212076</v>
      </c>
      <c r="C79" s="26" t="s">
        <v>102</v>
      </c>
      <c r="D79" s="122" t="s">
        <v>137</v>
      </c>
    </row>
    <row r="80" spans="1:4" x14ac:dyDescent="0.25">
      <c r="A80" s="118">
        <v>79</v>
      </c>
      <c r="B80" s="24">
        <v>13212077</v>
      </c>
      <c r="C80" s="26" t="s">
        <v>103</v>
      </c>
      <c r="D80" s="122" t="s">
        <v>137</v>
      </c>
    </row>
    <row r="81" spans="1:4" x14ac:dyDescent="0.25">
      <c r="A81" s="118">
        <v>80</v>
      </c>
      <c r="B81" s="24">
        <v>13212078</v>
      </c>
      <c r="C81" s="26" t="s">
        <v>104</v>
      </c>
      <c r="D81" s="122" t="s">
        <v>137</v>
      </c>
    </row>
    <row r="82" spans="1:4" x14ac:dyDescent="0.25">
      <c r="A82" s="118">
        <v>81</v>
      </c>
      <c r="B82" s="24">
        <v>13212079</v>
      </c>
      <c r="C82" s="26" t="s">
        <v>105</v>
      </c>
      <c r="D82" s="122" t="s">
        <v>137</v>
      </c>
    </row>
    <row r="83" spans="1:4" x14ac:dyDescent="0.25">
      <c r="A83" s="118">
        <v>82</v>
      </c>
      <c r="B83" s="24">
        <v>13212081</v>
      </c>
      <c r="C83" s="26" t="s">
        <v>106</v>
      </c>
      <c r="D83" s="122" t="s">
        <v>137</v>
      </c>
    </row>
    <row r="84" spans="1:4" x14ac:dyDescent="0.25">
      <c r="A84" s="118">
        <v>83</v>
      </c>
      <c r="B84" s="24">
        <v>13212082</v>
      </c>
      <c r="C84" s="26" t="s">
        <v>107</v>
      </c>
      <c r="D84" s="122" t="s">
        <v>137</v>
      </c>
    </row>
    <row r="85" spans="1:4" x14ac:dyDescent="0.25">
      <c r="A85" s="118">
        <v>84</v>
      </c>
      <c r="B85" s="24">
        <v>13212083</v>
      </c>
      <c r="C85" s="26" t="s">
        <v>108</v>
      </c>
      <c r="D85" s="122" t="s">
        <v>137</v>
      </c>
    </row>
    <row r="86" spans="1:4" x14ac:dyDescent="0.25">
      <c r="A86" s="118">
        <v>85</v>
      </c>
      <c r="B86" s="24">
        <v>13212084</v>
      </c>
      <c r="C86" s="26" t="s">
        <v>109</v>
      </c>
      <c r="D86" s="122" t="s">
        <v>137</v>
      </c>
    </row>
    <row r="87" spans="1:4" x14ac:dyDescent="0.25">
      <c r="A87" s="118">
        <v>86</v>
      </c>
      <c r="B87" s="24">
        <v>13212085</v>
      </c>
      <c r="C87" s="26" t="s">
        <v>110</v>
      </c>
      <c r="D87" s="122" t="s">
        <v>137</v>
      </c>
    </row>
    <row r="88" spans="1:4" x14ac:dyDescent="0.25">
      <c r="A88" s="118">
        <v>87</v>
      </c>
      <c r="B88" s="24">
        <v>13212086</v>
      </c>
      <c r="C88" s="26" t="s">
        <v>111</v>
      </c>
      <c r="D88" s="122" t="s">
        <v>137</v>
      </c>
    </row>
    <row r="89" spans="1:4" x14ac:dyDescent="0.25">
      <c r="A89" s="118">
        <v>88</v>
      </c>
      <c r="B89" s="24">
        <v>13212087</v>
      </c>
      <c r="C89" s="26" t="s">
        <v>112</v>
      </c>
      <c r="D89" s="122" t="s">
        <v>137</v>
      </c>
    </row>
    <row r="90" spans="1:4" x14ac:dyDescent="0.25">
      <c r="A90" s="118">
        <v>89</v>
      </c>
      <c r="B90" s="24">
        <v>13212088</v>
      </c>
      <c r="C90" s="26" t="s">
        <v>113</v>
      </c>
      <c r="D90" s="122" t="s">
        <v>137</v>
      </c>
    </row>
    <row r="91" spans="1:4" x14ac:dyDescent="0.25">
      <c r="A91" s="118">
        <v>90</v>
      </c>
      <c r="B91" s="24">
        <v>13212089</v>
      </c>
      <c r="C91" s="26" t="s">
        <v>114</v>
      </c>
      <c r="D91" s="122" t="s">
        <v>137</v>
      </c>
    </row>
    <row r="92" spans="1:4" x14ac:dyDescent="0.25">
      <c r="A92" s="118">
        <v>91</v>
      </c>
      <c r="B92" s="24">
        <v>13212090</v>
      </c>
      <c r="C92" s="26" t="s">
        <v>115</v>
      </c>
      <c r="D92" s="122" t="s">
        <v>137</v>
      </c>
    </row>
    <row r="93" spans="1:4" x14ac:dyDescent="0.25">
      <c r="A93" s="118">
        <v>92</v>
      </c>
      <c r="B93" s="24">
        <v>13212092</v>
      </c>
      <c r="C93" s="26" t="s">
        <v>116</v>
      </c>
      <c r="D93" s="122" t="s">
        <v>137</v>
      </c>
    </row>
    <row r="94" spans="1:4" x14ac:dyDescent="0.25">
      <c r="A94" s="118">
        <v>93</v>
      </c>
      <c r="B94" s="24">
        <v>13212093</v>
      </c>
      <c r="C94" s="26" t="s">
        <v>117</v>
      </c>
      <c r="D94" s="122" t="s">
        <v>137</v>
      </c>
    </row>
    <row r="95" spans="1:4" x14ac:dyDescent="0.25">
      <c r="A95" s="118">
        <v>94</v>
      </c>
      <c r="B95" s="24">
        <v>13212094</v>
      </c>
      <c r="C95" s="26" t="s">
        <v>118</v>
      </c>
      <c r="D95" s="122" t="s">
        <v>137</v>
      </c>
    </row>
    <row r="96" spans="1:4" x14ac:dyDescent="0.25">
      <c r="A96" s="118">
        <v>95</v>
      </c>
      <c r="B96" s="24">
        <v>13212095</v>
      </c>
      <c r="C96" s="26" t="s">
        <v>119</v>
      </c>
      <c r="D96" s="122" t="s">
        <v>137</v>
      </c>
    </row>
    <row r="97" spans="1:4" x14ac:dyDescent="0.25">
      <c r="A97" s="118">
        <v>96</v>
      </c>
      <c r="B97" s="24">
        <v>13212096</v>
      </c>
      <c r="C97" s="26" t="s">
        <v>120</v>
      </c>
      <c r="D97" s="122" t="s">
        <v>137</v>
      </c>
    </row>
    <row r="98" spans="1:4" x14ac:dyDescent="0.25">
      <c r="A98" s="118">
        <v>97</v>
      </c>
      <c r="B98" s="24">
        <v>13212097</v>
      </c>
      <c r="C98" s="26" t="s">
        <v>121</v>
      </c>
      <c r="D98" s="122" t="s">
        <v>137</v>
      </c>
    </row>
    <row r="99" spans="1:4" x14ac:dyDescent="0.25">
      <c r="A99" s="118">
        <v>98</v>
      </c>
      <c r="B99" s="24">
        <v>13212098</v>
      </c>
      <c r="C99" s="26" t="s">
        <v>122</v>
      </c>
      <c r="D99" s="122" t="s">
        <v>137</v>
      </c>
    </row>
    <row r="100" spans="1:4" x14ac:dyDescent="0.25">
      <c r="A100" s="118">
        <v>99</v>
      </c>
      <c r="B100" s="24">
        <v>13212099</v>
      </c>
      <c r="C100" s="26" t="s">
        <v>123</v>
      </c>
      <c r="D100" s="122" t="s">
        <v>137</v>
      </c>
    </row>
    <row r="101" spans="1:4" x14ac:dyDescent="0.25">
      <c r="A101" s="118">
        <v>100</v>
      </c>
      <c r="B101" s="24">
        <v>13212100</v>
      </c>
      <c r="C101" s="26" t="s">
        <v>124</v>
      </c>
      <c r="D101" s="122" t="s">
        <v>137</v>
      </c>
    </row>
    <row r="102" spans="1:4" x14ac:dyDescent="0.25">
      <c r="A102" s="118">
        <v>101</v>
      </c>
      <c r="B102" s="24">
        <v>13212102</v>
      </c>
      <c r="C102" s="26" t="s">
        <v>125</v>
      </c>
      <c r="D102" s="122" t="s">
        <v>137</v>
      </c>
    </row>
    <row r="103" spans="1:4" x14ac:dyDescent="0.25">
      <c r="A103" s="118">
        <v>102</v>
      </c>
      <c r="B103" s="24">
        <v>13212103</v>
      </c>
      <c r="C103" s="26" t="s">
        <v>126</v>
      </c>
      <c r="D103" s="122" t="s">
        <v>137</v>
      </c>
    </row>
    <row r="104" spans="1:4" x14ac:dyDescent="0.25">
      <c r="A104" s="118">
        <v>103</v>
      </c>
      <c r="B104" s="24">
        <v>13212104</v>
      </c>
      <c r="C104" s="26" t="s">
        <v>127</v>
      </c>
      <c r="D104" s="122" t="s">
        <v>137</v>
      </c>
    </row>
    <row r="105" spans="1:4" x14ac:dyDescent="0.25">
      <c r="A105" s="118">
        <v>104</v>
      </c>
      <c r="B105" s="24">
        <v>13212105</v>
      </c>
      <c r="C105" s="26" t="s">
        <v>128</v>
      </c>
      <c r="D105" s="122" t="s">
        <v>137</v>
      </c>
    </row>
    <row r="106" spans="1:4" x14ac:dyDescent="0.25">
      <c r="A106" s="118">
        <v>105</v>
      </c>
      <c r="B106" s="24">
        <v>13212106</v>
      </c>
      <c r="C106" s="26" t="s">
        <v>129</v>
      </c>
      <c r="D106" s="122" t="s">
        <v>137</v>
      </c>
    </row>
    <row r="107" spans="1:4" x14ac:dyDescent="0.25">
      <c r="A107" s="118">
        <v>106</v>
      </c>
      <c r="B107" s="24">
        <v>13212107</v>
      </c>
      <c r="C107" s="26" t="s">
        <v>130</v>
      </c>
      <c r="D107" s="122" t="s">
        <v>137</v>
      </c>
    </row>
    <row r="108" spans="1:4" x14ac:dyDescent="0.25">
      <c r="A108" s="118">
        <v>107</v>
      </c>
      <c r="B108" s="24">
        <v>13212109</v>
      </c>
      <c r="C108" s="26" t="s">
        <v>131</v>
      </c>
      <c r="D108" s="122" t="s">
        <v>137</v>
      </c>
    </row>
    <row r="109" spans="1:4" x14ac:dyDescent="0.25">
      <c r="A109" s="118">
        <v>108</v>
      </c>
      <c r="B109" s="24">
        <v>13212110</v>
      </c>
      <c r="C109" s="26" t="s">
        <v>132</v>
      </c>
      <c r="D109" s="122" t="s">
        <v>137</v>
      </c>
    </row>
    <row r="110" spans="1:4" x14ac:dyDescent="0.25">
      <c r="A110" s="118">
        <v>109</v>
      </c>
      <c r="B110" s="24">
        <v>13212111</v>
      </c>
      <c r="C110" s="26" t="s">
        <v>133</v>
      </c>
      <c r="D110" s="122" t="s">
        <v>137</v>
      </c>
    </row>
    <row r="111" spans="1:4" x14ac:dyDescent="0.25">
      <c r="A111" s="118">
        <v>110</v>
      </c>
      <c r="B111" s="24">
        <v>13212112</v>
      </c>
      <c r="C111" s="26" t="s">
        <v>134</v>
      </c>
      <c r="D111" s="122" t="s">
        <v>137</v>
      </c>
    </row>
    <row r="112" spans="1:4" x14ac:dyDescent="0.25">
      <c r="A112" s="118">
        <v>111</v>
      </c>
      <c r="B112" s="24">
        <v>13212113</v>
      </c>
      <c r="C112" s="26" t="s">
        <v>135</v>
      </c>
      <c r="D112" s="122" t="s">
        <v>137</v>
      </c>
    </row>
    <row r="113" spans="1:4" x14ac:dyDescent="0.25">
      <c r="A113" s="118">
        <v>112</v>
      </c>
      <c r="B113" s="24">
        <v>13212115</v>
      </c>
      <c r="C113" s="26" t="s">
        <v>136</v>
      </c>
      <c r="D113" s="122" t="s">
        <v>137</v>
      </c>
    </row>
    <row r="114" spans="1:4" x14ac:dyDescent="0.25">
      <c r="A114" s="119">
        <v>113</v>
      </c>
      <c r="B114" s="25">
        <v>13212116</v>
      </c>
      <c r="C114" s="27" t="s">
        <v>138</v>
      </c>
      <c r="D114" s="123" t="s">
        <v>99</v>
      </c>
    </row>
    <row r="115" spans="1:4" x14ac:dyDescent="0.25">
      <c r="A115" s="119">
        <v>114</v>
      </c>
      <c r="B115" s="25">
        <v>13212117</v>
      </c>
      <c r="C115" s="27" t="s">
        <v>139</v>
      </c>
      <c r="D115" s="123" t="s">
        <v>99</v>
      </c>
    </row>
    <row r="116" spans="1:4" x14ac:dyDescent="0.25">
      <c r="A116" s="119">
        <v>115</v>
      </c>
      <c r="B116" s="25">
        <v>13212118</v>
      </c>
      <c r="C116" s="27" t="s">
        <v>140</v>
      </c>
      <c r="D116" s="123" t="s">
        <v>99</v>
      </c>
    </row>
    <row r="117" spans="1:4" x14ac:dyDescent="0.25">
      <c r="A117" s="119">
        <v>116</v>
      </c>
      <c r="B117" s="25">
        <v>13212119</v>
      </c>
      <c r="C117" s="27" t="s">
        <v>141</v>
      </c>
      <c r="D117" s="123" t="s">
        <v>99</v>
      </c>
    </row>
    <row r="118" spans="1:4" x14ac:dyDescent="0.25">
      <c r="A118" s="119">
        <v>117</v>
      </c>
      <c r="B118" s="25">
        <v>13212120</v>
      </c>
      <c r="C118" s="27" t="s">
        <v>142</v>
      </c>
      <c r="D118" s="123" t="s">
        <v>99</v>
      </c>
    </row>
    <row r="119" spans="1:4" x14ac:dyDescent="0.25">
      <c r="A119" s="119">
        <v>118</v>
      </c>
      <c r="B119" s="25">
        <v>13212121</v>
      </c>
      <c r="C119" s="27" t="s">
        <v>143</v>
      </c>
      <c r="D119" s="123" t="s">
        <v>99</v>
      </c>
    </row>
    <row r="120" spans="1:4" x14ac:dyDescent="0.25">
      <c r="A120" s="119">
        <v>119</v>
      </c>
      <c r="B120" s="25">
        <v>13212122</v>
      </c>
      <c r="C120" s="27" t="s">
        <v>144</v>
      </c>
      <c r="D120" s="123" t="s">
        <v>99</v>
      </c>
    </row>
    <row r="121" spans="1:4" x14ac:dyDescent="0.25">
      <c r="A121" s="119">
        <v>120</v>
      </c>
      <c r="B121" s="25">
        <v>13212123</v>
      </c>
      <c r="C121" s="27" t="s">
        <v>145</v>
      </c>
      <c r="D121" s="123" t="s">
        <v>99</v>
      </c>
    </row>
    <row r="122" spans="1:4" x14ac:dyDescent="0.25">
      <c r="A122" s="119">
        <v>121</v>
      </c>
      <c r="B122" s="25">
        <v>13212124</v>
      </c>
      <c r="C122" s="27" t="s">
        <v>146</v>
      </c>
      <c r="D122" s="123" t="s">
        <v>99</v>
      </c>
    </row>
    <row r="123" spans="1:4" x14ac:dyDescent="0.25">
      <c r="A123" s="119">
        <v>122</v>
      </c>
      <c r="B123" s="25">
        <v>13212125</v>
      </c>
      <c r="C123" s="27" t="s">
        <v>147</v>
      </c>
      <c r="D123" s="123" t="s">
        <v>99</v>
      </c>
    </row>
    <row r="124" spans="1:4" x14ac:dyDescent="0.25">
      <c r="A124" s="119">
        <v>123</v>
      </c>
      <c r="B124" s="25">
        <v>13212126</v>
      </c>
      <c r="C124" s="27" t="s">
        <v>148</v>
      </c>
      <c r="D124" s="123" t="s">
        <v>99</v>
      </c>
    </row>
    <row r="125" spans="1:4" x14ac:dyDescent="0.25">
      <c r="A125" s="119">
        <v>124</v>
      </c>
      <c r="B125" s="25">
        <v>13212127</v>
      </c>
      <c r="C125" s="27" t="s">
        <v>149</v>
      </c>
      <c r="D125" s="123" t="s">
        <v>99</v>
      </c>
    </row>
    <row r="126" spans="1:4" x14ac:dyDescent="0.25">
      <c r="A126" s="119">
        <v>125</v>
      </c>
      <c r="B126" s="25">
        <v>13212128</v>
      </c>
      <c r="C126" s="27" t="s">
        <v>150</v>
      </c>
      <c r="D126" s="123" t="s">
        <v>99</v>
      </c>
    </row>
    <row r="127" spans="1:4" x14ac:dyDescent="0.25">
      <c r="A127" s="119">
        <v>126</v>
      </c>
      <c r="B127" s="25">
        <v>13212129</v>
      </c>
      <c r="C127" s="27" t="s">
        <v>151</v>
      </c>
      <c r="D127" s="123" t="s">
        <v>99</v>
      </c>
    </row>
    <row r="128" spans="1:4" x14ac:dyDescent="0.25">
      <c r="A128" s="119">
        <v>127</v>
      </c>
      <c r="B128" s="25">
        <v>13212130</v>
      </c>
      <c r="C128" s="27" t="s">
        <v>152</v>
      </c>
      <c r="D128" s="123" t="s">
        <v>99</v>
      </c>
    </row>
    <row r="129" spans="1:4" x14ac:dyDescent="0.25">
      <c r="A129" s="119">
        <v>128</v>
      </c>
      <c r="B129" s="25">
        <v>13212131</v>
      </c>
      <c r="C129" s="27" t="s">
        <v>153</v>
      </c>
      <c r="D129" s="123" t="s">
        <v>99</v>
      </c>
    </row>
    <row r="130" spans="1:4" x14ac:dyDescent="0.25">
      <c r="A130" s="119">
        <v>129</v>
      </c>
      <c r="B130" s="25">
        <v>13212132</v>
      </c>
      <c r="C130" s="27" t="s">
        <v>154</v>
      </c>
      <c r="D130" s="123" t="s">
        <v>99</v>
      </c>
    </row>
    <row r="131" spans="1:4" x14ac:dyDescent="0.25">
      <c r="A131" s="119">
        <v>130</v>
      </c>
      <c r="B131" s="25">
        <v>13212133</v>
      </c>
      <c r="C131" s="27" t="s">
        <v>155</v>
      </c>
      <c r="D131" s="123" t="s">
        <v>99</v>
      </c>
    </row>
    <row r="132" spans="1:4" x14ac:dyDescent="0.25">
      <c r="A132" s="119">
        <v>131</v>
      </c>
      <c r="B132" s="25">
        <v>13212134</v>
      </c>
      <c r="C132" s="27" t="s">
        <v>156</v>
      </c>
      <c r="D132" s="123" t="s">
        <v>99</v>
      </c>
    </row>
    <row r="133" spans="1:4" x14ac:dyDescent="0.25">
      <c r="A133" s="119">
        <v>132</v>
      </c>
      <c r="B133" s="25">
        <v>13212135</v>
      </c>
      <c r="C133" s="27" t="s">
        <v>157</v>
      </c>
      <c r="D133" s="123" t="s">
        <v>99</v>
      </c>
    </row>
    <row r="134" spans="1:4" x14ac:dyDescent="0.25">
      <c r="A134" s="119">
        <v>133</v>
      </c>
      <c r="B134" s="25">
        <v>13212136</v>
      </c>
      <c r="C134" s="27" t="s">
        <v>158</v>
      </c>
      <c r="D134" s="123" t="s">
        <v>99</v>
      </c>
    </row>
    <row r="135" spans="1:4" x14ac:dyDescent="0.25">
      <c r="A135" s="119">
        <v>134</v>
      </c>
      <c r="B135" s="25">
        <v>13212137</v>
      </c>
      <c r="C135" s="27" t="s">
        <v>159</v>
      </c>
      <c r="D135" s="123" t="s">
        <v>99</v>
      </c>
    </row>
    <row r="136" spans="1:4" x14ac:dyDescent="0.25">
      <c r="A136" s="119">
        <v>135</v>
      </c>
      <c r="B136" s="25">
        <v>13212138</v>
      </c>
      <c r="C136" s="27" t="s">
        <v>160</v>
      </c>
      <c r="D136" s="123" t="s">
        <v>99</v>
      </c>
    </row>
    <row r="137" spans="1:4" x14ac:dyDescent="0.25">
      <c r="A137" s="119">
        <v>136</v>
      </c>
      <c r="B137" s="25">
        <v>13212139</v>
      </c>
      <c r="C137" s="27" t="s">
        <v>161</v>
      </c>
      <c r="D137" s="123" t="s">
        <v>99</v>
      </c>
    </row>
    <row r="138" spans="1:4" x14ac:dyDescent="0.25">
      <c r="A138" s="119">
        <v>137</v>
      </c>
      <c r="B138" s="25">
        <v>13212140</v>
      </c>
      <c r="C138" s="27" t="s">
        <v>162</v>
      </c>
      <c r="D138" s="123" t="s">
        <v>99</v>
      </c>
    </row>
    <row r="139" spans="1:4" x14ac:dyDescent="0.25">
      <c r="A139" s="119">
        <v>138</v>
      </c>
      <c r="B139" s="25">
        <v>13212141</v>
      </c>
      <c r="C139" s="27" t="s">
        <v>163</v>
      </c>
      <c r="D139" s="123" t="s">
        <v>99</v>
      </c>
    </row>
    <row r="140" spans="1:4" x14ac:dyDescent="0.25">
      <c r="A140" s="119">
        <v>139</v>
      </c>
      <c r="B140" s="25">
        <v>13212142</v>
      </c>
      <c r="C140" s="27" t="s">
        <v>164</v>
      </c>
      <c r="D140" s="123" t="s">
        <v>99</v>
      </c>
    </row>
    <row r="141" spans="1:4" x14ac:dyDescent="0.25">
      <c r="A141" s="119">
        <v>140</v>
      </c>
      <c r="B141" s="25">
        <v>13212143</v>
      </c>
      <c r="C141" s="27" t="s">
        <v>165</v>
      </c>
      <c r="D141" s="123" t="s">
        <v>99</v>
      </c>
    </row>
    <row r="142" spans="1:4" x14ac:dyDescent="0.25">
      <c r="A142" s="119">
        <v>141</v>
      </c>
      <c r="B142" s="25">
        <v>13212144</v>
      </c>
      <c r="C142" s="27" t="s">
        <v>166</v>
      </c>
      <c r="D142" s="123" t="s">
        <v>99</v>
      </c>
    </row>
    <row r="143" spans="1:4" x14ac:dyDescent="0.25">
      <c r="A143" s="119">
        <v>142</v>
      </c>
      <c r="B143" s="25">
        <v>13212146</v>
      </c>
      <c r="C143" s="27" t="s">
        <v>167</v>
      </c>
      <c r="D143" s="123" t="s">
        <v>99</v>
      </c>
    </row>
    <row r="144" spans="1:4" x14ac:dyDescent="0.25">
      <c r="A144" s="119">
        <v>143</v>
      </c>
      <c r="B144" s="25">
        <v>13212147</v>
      </c>
      <c r="C144" s="27" t="s">
        <v>168</v>
      </c>
      <c r="D144" s="123" t="s">
        <v>99</v>
      </c>
    </row>
    <row r="145" spans="1:4" x14ac:dyDescent="0.25">
      <c r="A145" s="119">
        <v>144</v>
      </c>
      <c r="B145" s="25">
        <v>13212148</v>
      </c>
      <c r="C145" s="27" t="s">
        <v>169</v>
      </c>
      <c r="D145" s="123" t="s">
        <v>99</v>
      </c>
    </row>
    <row r="146" spans="1:4" x14ac:dyDescent="0.25">
      <c r="A146" s="119">
        <v>145</v>
      </c>
      <c r="B146" s="25">
        <v>13212149</v>
      </c>
      <c r="C146" s="27" t="s">
        <v>170</v>
      </c>
      <c r="D146" s="123" t="s">
        <v>99</v>
      </c>
    </row>
    <row r="147" spans="1:4" x14ac:dyDescent="0.25">
      <c r="A147" s="119">
        <v>146</v>
      </c>
      <c r="B147" s="25" t="s">
        <v>234</v>
      </c>
      <c r="C147" s="27" t="s">
        <v>235</v>
      </c>
      <c r="D147" s="123" t="s">
        <v>99</v>
      </c>
    </row>
    <row r="148" spans="1:4" x14ac:dyDescent="0.25">
      <c r="A148" s="119">
        <v>147</v>
      </c>
      <c r="B148" s="25" t="s">
        <v>236</v>
      </c>
      <c r="C148" s="27" t="s">
        <v>237</v>
      </c>
      <c r="D148" s="123" t="s">
        <v>99</v>
      </c>
    </row>
    <row r="149" spans="1:4" x14ac:dyDescent="0.25">
      <c r="A149" s="119">
        <v>148</v>
      </c>
      <c r="B149" s="25" t="s">
        <v>238</v>
      </c>
      <c r="C149" s="27" t="s">
        <v>239</v>
      </c>
      <c r="D149" s="123" t="s">
        <v>99</v>
      </c>
    </row>
    <row r="150" spans="1:4" x14ac:dyDescent="0.25">
      <c r="A150" s="127">
        <v>999</v>
      </c>
      <c r="B150" s="128" t="s">
        <v>171</v>
      </c>
      <c r="C150" s="129" t="s">
        <v>171</v>
      </c>
      <c r="D150" s="130"/>
    </row>
  </sheetData>
  <sheetProtection selectLockedCells="1" selectUnlockedCell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MAIN | LembarPenilaian</vt:lpstr>
      <vt:lpstr>EXAMPLE | LembarPenilaian</vt:lpstr>
      <vt:lpstr>old | EXAMPLE | LembarPenilaian</vt:lpstr>
      <vt:lpstr>PRINTED | BeritaAcara</vt:lpstr>
      <vt:lpstr>old | PRINTED | LembarPenilaian</vt:lpstr>
      <vt:lpstr>DATABASE | Asisten</vt:lpstr>
      <vt:lpstr>DATABASE | Praktikan</vt:lpstr>
    </vt:vector>
  </TitlesOfParts>
  <Company>Institut Teknologi Bandung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Baharuddin Aziz</dc:creator>
  <cp:lastModifiedBy>luQman</cp:lastModifiedBy>
  <cp:lastPrinted>2014-10-09T16:52:35Z</cp:lastPrinted>
  <dcterms:created xsi:type="dcterms:W3CDTF">2014-09-18T15:24:46Z</dcterms:created>
  <dcterms:modified xsi:type="dcterms:W3CDTF">2015-10-07T06:01:04Z</dcterms:modified>
</cp:coreProperties>
</file>